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28680" yWindow="65416" windowWidth="24240" windowHeight="13740" activeTab="0"/>
  </bookViews>
  <sheets>
    <sheet name="FY19-01" sheetId="1" r:id="rId1"/>
  </sheets>
  <definedNames>
    <definedName name="CDBGMatrixStateDraws">'FY19-01'!$A$4:$AH$115</definedName>
    <definedName name="_xlnm.Print_Titles" localSheetId="0">'FY19-01'!$4:$4</definedName>
  </definedNames>
  <calcPr calcId="191029"/>
  <extLst/>
</workbook>
</file>

<file path=xl/sharedStrings.xml><?xml version="1.0" encoding="utf-8"?>
<sst xmlns="http://schemas.openxmlformats.org/spreadsheetml/2006/main" count="342" uniqueCount="251">
  <si>
    <t>FY01</t>
  </si>
  <si>
    <t>FY02</t>
  </si>
  <si>
    <t>FY03</t>
  </si>
  <si>
    <t>FY04</t>
  </si>
  <si>
    <t>01</t>
  </si>
  <si>
    <t>AC</t>
  </si>
  <si>
    <t>Acquisition of Real Property</t>
  </si>
  <si>
    <t>02</t>
  </si>
  <si>
    <t>Disposition</t>
  </si>
  <si>
    <t>04</t>
  </si>
  <si>
    <t>Clearance and Demolition</t>
  </si>
  <si>
    <t>04A</t>
  </si>
  <si>
    <t>08</t>
  </si>
  <si>
    <t>Relocation</t>
  </si>
  <si>
    <t>AP</t>
  </si>
  <si>
    <t>HOME Administrative/Planning Costs of Participating Jurisdictions</t>
  </si>
  <si>
    <t>20</t>
  </si>
  <si>
    <t>Planning</t>
  </si>
  <si>
    <t>21A</t>
  </si>
  <si>
    <t>General Program Administration</t>
  </si>
  <si>
    <t>21B</t>
  </si>
  <si>
    <t>Indirect Costs</t>
  </si>
  <si>
    <t>21C</t>
  </si>
  <si>
    <t>Public Information</t>
  </si>
  <si>
    <t>21D</t>
  </si>
  <si>
    <t>Fair Housing Activities</t>
  </si>
  <si>
    <t>21E</t>
  </si>
  <si>
    <t>Submissions or Applications for Federal Programs</t>
  </si>
  <si>
    <t>21H</t>
  </si>
  <si>
    <t>14E</t>
  </si>
  <si>
    <t>ED</t>
  </si>
  <si>
    <t>Rehabilitation: Publicly or Privately Owned Commercial/Industrial</t>
  </si>
  <si>
    <t>17A</t>
  </si>
  <si>
    <t>Commercial/Industrial Land Acquisition/Disposition</t>
  </si>
  <si>
    <t>17B</t>
  </si>
  <si>
    <t>Commercial/Industrial Infrastructure Development</t>
  </si>
  <si>
    <t>17C</t>
  </si>
  <si>
    <t>17D</t>
  </si>
  <si>
    <t>Other Commercial/Industrial Improvements</t>
  </si>
  <si>
    <t>18A</t>
  </si>
  <si>
    <t>ED Direct: Financial Assistance to For-Profit Businesses</t>
  </si>
  <si>
    <t>18B</t>
  </si>
  <si>
    <t>ED Direct: Technical Assistance</t>
  </si>
  <si>
    <t>18C</t>
  </si>
  <si>
    <t>Micro-Enterprise Assistance</t>
  </si>
  <si>
    <t>12</t>
  </si>
  <si>
    <t>HR</t>
  </si>
  <si>
    <t>Construction of Housing</t>
  </si>
  <si>
    <t>13</t>
  </si>
  <si>
    <t>Direct Homeownership Assistance</t>
  </si>
  <si>
    <t>14A</t>
  </si>
  <si>
    <t>Rehabilitation: Single-Unit Residential</t>
  </si>
  <si>
    <t>14B</t>
  </si>
  <si>
    <t>Rehabilitation: Multi-Unit Residential</t>
  </si>
  <si>
    <t>14C</t>
  </si>
  <si>
    <t>Public Housing Modernization</t>
  </si>
  <si>
    <t>14D</t>
  </si>
  <si>
    <t>Rehabilitation: Other Publicly-owned Residential Buildings</t>
  </si>
  <si>
    <t>14G</t>
  </si>
  <si>
    <t>Acquisition for Rehabilitation</t>
  </si>
  <si>
    <t>14H</t>
  </si>
  <si>
    <t>Rehabilitation Administration</t>
  </si>
  <si>
    <t>14I</t>
  </si>
  <si>
    <t>Lead-Based Paint/Lead Hazard Test/Abatement</t>
  </si>
  <si>
    <t>15</t>
  </si>
  <si>
    <t>Code Enforcement</t>
  </si>
  <si>
    <t>16A</t>
  </si>
  <si>
    <t>Residential Historic Preservation</t>
  </si>
  <si>
    <t>PI</t>
  </si>
  <si>
    <t>Public Facilities and Improvements (General)</t>
  </si>
  <si>
    <t>03A</t>
  </si>
  <si>
    <t>Senior Centers</t>
  </si>
  <si>
    <t>03B</t>
  </si>
  <si>
    <t>Centers for the Disabled/Handicapped</t>
  </si>
  <si>
    <t>03C</t>
  </si>
  <si>
    <t>Homeless Facilities (not operating costs)</t>
  </si>
  <si>
    <t>03D</t>
  </si>
  <si>
    <t>Youth Centers/Facilities</t>
  </si>
  <si>
    <t>03E</t>
  </si>
  <si>
    <t>Neighborhood Facilities</t>
  </si>
  <si>
    <t>03F</t>
  </si>
  <si>
    <t>Parks, Recreational Facilities</t>
  </si>
  <si>
    <t>03G</t>
  </si>
  <si>
    <t>Parking Facilities</t>
  </si>
  <si>
    <t>03H</t>
  </si>
  <si>
    <t>Solid Waste Disposal Facilities</t>
  </si>
  <si>
    <t>03I</t>
  </si>
  <si>
    <t>Flood and Drainage Facilities</t>
  </si>
  <si>
    <t>03J</t>
  </si>
  <si>
    <t>Water/Sewer Improvements</t>
  </si>
  <si>
    <t>03K</t>
  </si>
  <si>
    <t>Street Improvements</t>
  </si>
  <si>
    <t>03L</t>
  </si>
  <si>
    <t>Sidewalks</t>
  </si>
  <si>
    <t>03M</t>
  </si>
  <si>
    <t>Child Care Centers/Facilities for Children</t>
  </si>
  <si>
    <t>03N</t>
  </si>
  <si>
    <t>Tree Planting</t>
  </si>
  <si>
    <t>03O</t>
  </si>
  <si>
    <t>Fire Stations/Equipment</t>
  </si>
  <si>
    <t>03P</t>
  </si>
  <si>
    <t>Health Facilities</t>
  </si>
  <si>
    <t>03Q</t>
  </si>
  <si>
    <t>Abused and Neglected Children Facilities</t>
  </si>
  <si>
    <t>03R</t>
  </si>
  <si>
    <t>Asbestos Removal</t>
  </si>
  <si>
    <t>03S</t>
  </si>
  <si>
    <t>Facilities for Aids Patients (not operating costs)</t>
  </si>
  <si>
    <t>06</t>
  </si>
  <si>
    <t>Interim Assistance</t>
  </si>
  <si>
    <t>10</t>
  </si>
  <si>
    <t>Removal of Architectural Barriers</t>
  </si>
  <si>
    <t>11</t>
  </si>
  <si>
    <t>Privately Owned Utilities</t>
  </si>
  <si>
    <t>16B</t>
  </si>
  <si>
    <t>Non-Residential Historic Preservation</t>
  </si>
  <si>
    <t>03T</t>
  </si>
  <si>
    <t>PS</t>
  </si>
  <si>
    <t>Operating Costs of Homeless/Aids Patients Programs</t>
  </si>
  <si>
    <t>05A</t>
  </si>
  <si>
    <t>Senior Services</t>
  </si>
  <si>
    <t>05B</t>
  </si>
  <si>
    <t>05C</t>
  </si>
  <si>
    <t>Legal Services</t>
  </si>
  <si>
    <t>05D</t>
  </si>
  <si>
    <t>Youth Services</t>
  </si>
  <si>
    <t>05E</t>
  </si>
  <si>
    <t>Transportation Services</t>
  </si>
  <si>
    <t>05F</t>
  </si>
  <si>
    <t>Substance Abuse Services</t>
  </si>
  <si>
    <t>05G</t>
  </si>
  <si>
    <t>Battered and Abused Spouses</t>
  </si>
  <si>
    <t>05H</t>
  </si>
  <si>
    <t>Employment Training</t>
  </si>
  <si>
    <t>05I</t>
  </si>
  <si>
    <t>Crime Awareness/Prevention</t>
  </si>
  <si>
    <t>05J</t>
  </si>
  <si>
    <t>05K</t>
  </si>
  <si>
    <t>Tenant/Landlord Counseling</t>
  </si>
  <si>
    <t>05L</t>
  </si>
  <si>
    <t>Child Care Services</t>
  </si>
  <si>
    <t>05M</t>
  </si>
  <si>
    <t>Health Services</t>
  </si>
  <si>
    <t>05N</t>
  </si>
  <si>
    <t>Abused and Neglected Children</t>
  </si>
  <si>
    <t>05O</t>
  </si>
  <si>
    <t>Mental Heath Services</t>
  </si>
  <si>
    <t>05P</t>
  </si>
  <si>
    <t>Screening for Lead-Based Paint/Lead Hazards Poisoning</t>
  </si>
  <si>
    <t>05Q</t>
  </si>
  <si>
    <t>Subsistence Payments</t>
  </si>
  <si>
    <t>05R</t>
  </si>
  <si>
    <t>Homeownership Assistance (Not Direct)</t>
  </si>
  <si>
    <t>05S</t>
  </si>
  <si>
    <t>Rental Housing Subsidies (HOME Tenant-Based Rental Assistance)</t>
  </si>
  <si>
    <t>07</t>
  </si>
  <si>
    <t>OT</t>
  </si>
  <si>
    <t>Urban Renewal Completion</t>
  </si>
  <si>
    <t>19C</t>
  </si>
  <si>
    <t>CDBG Non-Profit Organization Capacity Building</t>
  </si>
  <si>
    <t>19D</t>
  </si>
  <si>
    <t>CDBG Assistance to Institutions of Higher Education</t>
  </si>
  <si>
    <t>19H</t>
  </si>
  <si>
    <t>State CDBG Technical Assistance to Grantees</t>
  </si>
  <si>
    <t>22</t>
  </si>
  <si>
    <t>Unprogrammed Funds</t>
  </si>
  <si>
    <t>19F</t>
  </si>
  <si>
    <t>VV</t>
  </si>
  <si>
    <t>Planned Repayments of Section 108 Loans</t>
  </si>
  <si>
    <t>19G</t>
  </si>
  <si>
    <t>Unplanned Repayments of Section 108 Loans</t>
  </si>
  <si>
    <t>Activity Group</t>
  </si>
  <si>
    <t>Matrix CD</t>
  </si>
  <si>
    <t>Matrix Code Name</t>
  </si>
  <si>
    <t>Pct of Total 2001</t>
  </si>
  <si>
    <t>Pct of Total 2002</t>
  </si>
  <si>
    <t>Pct of Total 2003</t>
  </si>
  <si>
    <t>Pct of Total 2004</t>
  </si>
  <si>
    <t>Subtotal for: Repayments Of Section 108 Loans</t>
  </si>
  <si>
    <t>Subtotal for: Other</t>
  </si>
  <si>
    <t>Subtotal for: Public Services</t>
  </si>
  <si>
    <t>Subtotal for: Public Improvements</t>
  </si>
  <si>
    <t>Subtotal for: Housing</t>
  </si>
  <si>
    <t>Subtotal for: Economic Development</t>
  </si>
  <si>
    <t>Subtotal for: Administrative And Planning</t>
  </si>
  <si>
    <t>Subtotal for: Acquisition</t>
  </si>
  <si>
    <t>Total Disbursements</t>
  </si>
  <si>
    <t>Commercial/Industrial Building Acquisition, Construction, Rehabilitation</t>
  </si>
  <si>
    <t>FY05</t>
  </si>
  <si>
    <t>Pct. Of Total 2005</t>
  </si>
  <si>
    <t>FY06</t>
  </si>
  <si>
    <t>Pct. Of Total 2006</t>
  </si>
  <si>
    <t>FY07</t>
  </si>
  <si>
    <t>05U</t>
  </si>
  <si>
    <t>Pct. Of Total 2007</t>
  </si>
  <si>
    <t>14F</t>
  </si>
  <si>
    <t>Energy Efficiency Improvements</t>
  </si>
  <si>
    <t>FY08</t>
  </si>
  <si>
    <t>Pct of Total 2008</t>
  </si>
  <si>
    <t>Use of CDBG Funds By States</t>
  </si>
  <si>
    <t>19A</t>
  </si>
  <si>
    <t>20A</t>
  </si>
  <si>
    <t>21J</t>
  </si>
  <si>
    <t>State Planning Only</t>
  </si>
  <si>
    <t>State Administration</t>
  </si>
  <si>
    <t>FY09</t>
  </si>
  <si>
    <t>FY10</t>
  </si>
  <si>
    <t>Pct of Total 2010</t>
  </si>
  <si>
    <t>Pct of Total 2009</t>
  </si>
  <si>
    <t>05W</t>
  </si>
  <si>
    <t xml:space="preserve">05V </t>
  </si>
  <si>
    <t>Neighborhood Cleanups</t>
  </si>
  <si>
    <t>Food Banks</t>
  </si>
  <si>
    <t>FY11</t>
  </si>
  <si>
    <t>Pct of Total 2011</t>
  </si>
  <si>
    <t>FY12</t>
  </si>
  <si>
    <t>Pct of Total 2012</t>
  </si>
  <si>
    <t>21I</t>
  </si>
  <si>
    <t>HOME CHDO Operating Expenses (subject to 5% cap)</t>
  </si>
  <si>
    <t>FY13</t>
  </si>
  <si>
    <t>Pct of Total 2013</t>
  </si>
  <si>
    <t>FY14</t>
  </si>
  <si>
    <t>Pct of Total 2014</t>
  </si>
  <si>
    <t>14J</t>
  </si>
  <si>
    <t>05T</t>
  </si>
  <si>
    <t>FY15</t>
  </si>
  <si>
    <t>Pct of Total 2015</t>
  </si>
  <si>
    <t>Security Deposits (if HOME, not part of 5% Admin Cap)</t>
  </si>
  <si>
    <t>Clean-up of Contaminated Sites/Brownfields</t>
  </si>
  <si>
    <t>FY16</t>
  </si>
  <si>
    <t>Pct of Total 2016</t>
  </si>
  <si>
    <t>FY17</t>
  </si>
  <si>
    <t>Pct of Total 2017</t>
  </si>
  <si>
    <t>FY18</t>
  </si>
  <si>
    <t>Pct of Total 2018</t>
  </si>
  <si>
    <t>13B</t>
  </si>
  <si>
    <t>Homeownership Assistance-excluding Housing Counseling under 24 CFR 5.100</t>
  </si>
  <si>
    <t>Housing Services - Excluding Housing Counseling, under 24 CFR 5.100</t>
  </si>
  <si>
    <t>03Z</t>
  </si>
  <si>
    <t>05X</t>
  </si>
  <si>
    <t>05Y</t>
  </si>
  <si>
    <t>05Z</t>
  </si>
  <si>
    <t>Other Public Services Not Listed in 05A-05Y, 03T</t>
  </si>
  <si>
    <t>Services for Persons with Disabilities</t>
  </si>
  <si>
    <t>Housing Information and Referral Services</t>
  </si>
  <si>
    <t>Housing Counseling, under 24 CFR 5.100 Supporting Homebuyer Downpayment Assistance (05R)</t>
  </si>
  <si>
    <t>Housing Counseling only, under 24 CFR 5.100</t>
  </si>
  <si>
    <t>13A</t>
  </si>
  <si>
    <t>Data As of 09/30/2019</t>
  </si>
  <si>
    <t>FY19</t>
  </si>
  <si>
    <t>Pct of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</si>
</sst>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7" formatCode="&quot;$&quot;#,##0.00_);\(&quot;$&quot;#,##0.00\)"/>
    <numFmt numFmtId="164" formatCode="&quot;$&quot;#,##0.00"/>
  </numFmts>
  <fonts count="10"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u val="single"/>
      <sz val="8"/>
      <name val="Microsoft Sans Serif"/>
      <family val="2"/>
    </font>
    <font>
      <b/>
      <u val="single"/>
      <sz val="8"/>
      <color rgb="FF00000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/>
    <xf numFmtId="0" fontId="3" fillId="2" borderId="1" xfId="0" applyNumberFormat="1" applyFont="1" applyFill="1" applyBorder="1" applyAlignment="1" quotePrefix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Border="1" applyAlignment="1" quotePrefix="1">
      <alignment/>
    </xf>
    <xf numFmtId="0" fontId="4" fillId="0" borderId="1" xfId="0" applyNumberFormat="1" applyFont="1" applyBorder="1" applyAlignment="1" quotePrefix="1">
      <alignment wrapText="1"/>
    </xf>
    <xf numFmtId="164" fontId="4" fillId="0" borderId="1" xfId="0" applyNumberFormat="1" applyFont="1" applyBorder="1"/>
    <xf numFmtId="10" fontId="4" fillId="0" borderId="1" xfId="0" applyNumberFormat="1" applyFont="1" applyBorder="1" applyAlignment="1" quotePrefix="1">
      <alignment wrapText="1"/>
    </xf>
    <xf numFmtId="10" fontId="4" fillId="0" borderId="1" xfId="0" applyNumberFormat="1" applyFont="1" applyBorder="1"/>
    <xf numFmtId="164" fontId="6" fillId="0" borderId="1" xfId="0" applyNumberFormat="1" applyFont="1" applyFill="1" applyBorder="1" applyAlignment="1" applyProtection="1">
      <alignment horizontal="right" vertical="center" wrapText="1"/>
      <protection/>
    </xf>
    <xf numFmtId="10" fontId="6" fillId="0" borderId="1" xfId="0" applyNumberFormat="1" applyFont="1" applyFill="1" applyBorder="1" applyAlignment="1" applyProtection="1">
      <alignment horizontal="right" vertical="center" wrapText="1"/>
      <protection/>
    </xf>
    <xf numFmtId="16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 applyProtection="1">
      <alignment horizontal="right" wrapText="1"/>
      <protection/>
    </xf>
    <xf numFmtId="10" fontId="6" fillId="0" borderId="1" xfId="0" applyNumberFormat="1" applyFont="1" applyFill="1" applyBorder="1" applyAlignment="1" applyProtection="1">
      <alignment horizontal="right" wrapText="1"/>
      <protection/>
    </xf>
    <xf numFmtId="7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 quotePrefix="1">
      <alignment wrapText="1"/>
    </xf>
    <xf numFmtId="10" fontId="3" fillId="0" borderId="1" xfId="0" applyNumberFormat="1" applyFont="1" applyBorder="1"/>
    <xf numFmtId="164" fontId="3" fillId="0" borderId="1" xfId="0" applyNumberFormat="1" applyFont="1" applyFill="1" applyBorder="1" applyAlignment="1">
      <alignment/>
    </xf>
    <xf numFmtId="10" fontId="7" fillId="0" borderId="1" xfId="0" applyNumberFormat="1" applyFont="1" applyFill="1" applyBorder="1" applyAlignment="1" applyProtection="1">
      <alignment horizontal="right" vertical="center" wrapText="1"/>
      <protection/>
    </xf>
    <xf numFmtId="10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0" fontId="7" fillId="0" borderId="1" xfId="0" applyNumberFormat="1" applyFont="1" applyFill="1" applyBorder="1" applyAlignment="1" applyProtection="1">
      <alignment horizontal="right" wrapText="1"/>
      <protection/>
    </xf>
    <xf numFmtId="7" fontId="3" fillId="0" borderId="1" xfId="0" applyNumberFormat="1" applyFont="1" applyBorder="1" applyAlignment="1">
      <alignment wrapText="1"/>
    </xf>
    <xf numFmtId="7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4" fillId="0" borderId="1" xfId="0" applyNumberFormat="1" applyFont="1" applyBorder="1" applyAlignment="1" quotePrefix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/>
    </xf>
    <xf numFmtId="0" fontId="6" fillId="0" borderId="1" xfId="0" applyFont="1" applyFill="1" applyBorder="1" applyAlignment="1" applyProtection="1">
      <alignment wrapText="1"/>
      <protection/>
    </xf>
    <xf numFmtId="164" fontId="6" fillId="0" borderId="1" xfId="0" applyNumberFormat="1" applyFont="1" applyFill="1" applyBorder="1" applyAlignment="1" applyProtection="1">
      <alignment wrapText="1"/>
      <protection/>
    </xf>
    <xf numFmtId="1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6" fillId="0" borderId="1" xfId="0" applyFont="1" applyFill="1" applyBorder="1" applyAlignment="1" applyProtection="1">
      <alignment vertical="center" wrapText="1"/>
      <protection/>
    </xf>
    <xf numFmtId="0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 quotePrefix="1">
      <alignment wrapText="1"/>
    </xf>
    <xf numFmtId="6" fontId="4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 quotePrefix="1">
      <alignment wrapText="1"/>
    </xf>
    <xf numFmtId="10" fontId="8" fillId="0" borderId="1" xfId="0" applyNumberFormat="1" applyFont="1" applyBorder="1"/>
    <xf numFmtId="164" fontId="8" fillId="0" borderId="1" xfId="0" applyNumberFormat="1" applyFont="1" applyFill="1" applyBorder="1" applyAlignment="1">
      <alignment wrapText="1"/>
    </xf>
    <xf numFmtId="10" fontId="9" fillId="0" borderId="1" xfId="0" applyNumberFormat="1" applyFont="1" applyFill="1" applyBorder="1" applyAlignment="1" applyProtection="1">
      <alignment horizontal="right" vertical="center" wrapText="1"/>
      <protection/>
    </xf>
    <xf numFmtId="10" fontId="8" fillId="0" borderId="1" xfId="0" applyNumberFormat="1" applyFont="1" applyBorder="1" applyAlignment="1">
      <alignment/>
    </xf>
    <xf numFmtId="10" fontId="9" fillId="0" borderId="1" xfId="0" applyNumberFormat="1" applyFont="1" applyFill="1" applyBorder="1" applyAlignment="1" applyProtection="1">
      <alignment horizontal="right" wrapText="1"/>
      <protection/>
    </xf>
    <xf numFmtId="7" fontId="8" fillId="0" borderId="1" xfId="0" applyNumberFormat="1" applyFont="1" applyBorder="1" applyAlignment="1">
      <alignment wrapText="1"/>
    </xf>
    <xf numFmtId="7" fontId="8" fillId="0" borderId="1" xfId="0" applyNumberFormat="1" applyFont="1" applyBorder="1" applyAlignment="1">
      <alignment/>
    </xf>
    <xf numFmtId="10" fontId="4" fillId="0" borderId="1" xfId="0" applyNumberFormat="1" applyFont="1" applyFill="1" applyBorder="1" applyAlignment="1">
      <alignment wrapText="1"/>
    </xf>
    <xf numFmtId="0" fontId="5" fillId="0" borderId="1" xfId="20" applyFont="1" applyFill="1" applyBorder="1" applyAlignment="1">
      <alignment wrapText="1"/>
      <protection/>
    </xf>
    <xf numFmtId="164" fontId="5" fillId="0" borderId="1" xfId="20" applyNumberFormat="1" applyFont="1" applyFill="1" applyBorder="1" applyAlignment="1">
      <alignment horizontal="right" wrapText="1"/>
      <protection/>
    </xf>
    <xf numFmtId="0" fontId="4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140625" style="59" bestFit="1" customWidth="1"/>
    <col min="2" max="2" width="8.421875" style="59" bestFit="1" customWidth="1"/>
    <col min="3" max="3" width="43.8515625" style="34" customWidth="1"/>
    <col min="4" max="4" width="14.8515625" style="33" bestFit="1" customWidth="1"/>
    <col min="5" max="5" width="8.57421875" style="38" customWidth="1"/>
    <col min="6" max="6" width="15.00390625" style="33" bestFit="1" customWidth="1"/>
    <col min="7" max="7" width="8.421875" style="38" customWidth="1"/>
    <col min="8" max="8" width="16.7109375" style="33" bestFit="1" customWidth="1"/>
    <col min="9" max="9" width="8.57421875" style="38" customWidth="1"/>
    <col min="10" max="10" width="16.7109375" style="33" bestFit="1" customWidth="1"/>
    <col min="11" max="11" width="9.7109375" style="38" bestFit="1" customWidth="1"/>
    <col min="12" max="12" width="16.7109375" style="32" bestFit="1" customWidth="1"/>
    <col min="13" max="13" width="9.28125" style="56" customWidth="1"/>
    <col min="14" max="14" width="16.7109375" style="33" bestFit="1" customWidth="1"/>
    <col min="15" max="15" width="9.140625" style="38" bestFit="1" customWidth="1"/>
    <col min="16" max="16" width="18.57421875" style="33" bestFit="1" customWidth="1"/>
    <col min="17" max="17" width="9.140625" style="38" bestFit="1" customWidth="1"/>
    <col min="18" max="18" width="18.57421875" style="33" bestFit="1" customWidth="1"/>
    <col min="19" max="19" width="8.28125" style="38" customWidth="1"/>
    <col min="20" max="20" width="18.57421875" style="33" bestFit="1" customWidth="1"/>
    <col min="21" max="21" width="9.140625" style="38" customWidth="1"/>
    <col min="22" max="22" width="18.57421875" style="33" bestFit="1" customWidth="1"/>
    <col min="23" max="23" width="9.140625" style="38" bestFit="1" customWidth="1"/>
    <col min="24" max="24" width="18.57421875" style="33" bestFit="1" customWidth="1"/>
    <col min="25" max="25" width="9.140625" style="38" bestFit="1" customWidth="1"/>
    <col min="26" max="26" width="19.140625" style="34" bestFit="1" customWidth="1"/>
    <col min="27" max="27" width="9.140625" style="38" bestFit="1" customWidth="1"/>
    <col min="28" max="28" width="19.140625" style="34" bestFit="1" customWidth="1"/>
    <col min="29" max="29" width="9.140625" style="38" bestFit="1" customWidth="1"/>
    <col min="30" max="30" width="19.140625" style="34" bestFit="1" customWidth="1"/>
    <col min="31" max="31" width="9.140625" style="38" bestFit="1" customWidth="1"/>
    <col min="32" max="32" width="19.28125" style="59" bestFit="1" customWidth="1"/>
    <col min="33" max="33" width="9.140625" style="14" bestFit="1" customWidth="1"/>
    <col min="34" max="34" width="19.28125" style="59" bestFit="1" customWidth="1"/>
    <col min="35" max="35" width="9.28125" style="14" customWidth="1"/>
    <col min="36" max="36" width="19.7109375" style="59" bestFit="1" customWidth="1"/>
    <col min="37" max="37" width="9.57421875" style="14" customWidth="1"/>
    <col min="38" max="38" width="19.7109375" style="59" bestFit="1" customWidth="1"/>
    <col min="39" max="39" width="9.421875" style="14" customWidth="1"/>
    <col min="40" max="40" width="19.7109375" style="59" bestFit="1" customWidth="1"/>
    <col min="41" max="41" width="9.421875" style="14" bestFit="1" customWidth="1"/>
    <col min="42" max="16384" width="9.140625" style="59" customWidth="1"/>
  </cols>
  <sheetData>
    <row r="1" spans="1:41" ht="12.75">
      <c r="A1" s="61" t="s">
        <v>199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59"/>
      <c r="AE1" s="59"/>
      <c r="AG1" s="59"/>
      <c r="AI1" s="59"/>
      <c r="AK1" s="59"/>
      <c r="AM1" s="59"/>
      <c r="AO1" s="59"/>
    </row>
    <row r="2" spans="1:41" ht="12.75">
      <c r="A2" s="61" t="s">
        <v>248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59"/>
      <c r="AE2" s="59"/>
      <c r="AG2" s="59"/>
      <c r="AI2" s="59"/>
      <c r="AK2" s="59"/>
      <c r="AM2" s="59"/>
      <c r="AO2" s="59"/>
    </row>
    <row r="4" spans="1:41" ht="37.5" customHeight="1">
      <c r="A4" s="1" t="s">
        <v>172</v>
      </c>
      <c r="B4" s="1" t="s">
        <v>171</v>
      </c>
      <c r="C4" s="2" t="s">
        <v>173</v>
      </c>
      <c r="D4" s="3" t="s">
        <v>249</v>
      </c>
      <c r="E4" s="4" t="s">
        <v>250</v>
      </c>
      <c r="F4" s="3" t="s">
        <v>233</v>
      </c>
      <c r="G4" s="4" t="s">
        <v>234</v>
      </c>
      <c r="H4" s="3" t="s">
        <v>231</v>
      </c>
      <c r="I4" s="4" t="s">
        <v>232</v>
      </c>
      <c r="J4" s="3" t="s">
        <v>229</v>
      </c>
      <c r="K4" s="4" t="s">
        <v>230</v>
      </c>
      <c r="L4" s="3" t="s">
        <v>225</v>
      </c>
      <c r="M4" s="4" t="s">
        <v>226</v>
      </c>
      <c r="N4" s="3" t="s">
        <v>221</v>
      </c>
      <c r="O4" s="4" t="s">
        <v>222</v>
      </c>
      <c r="P4" s="3" t="s">
        <v>219</v>
      </c>
      <c r="Q4" s="4" t="s">
        <v>220</v>
      </c>
      <c r="R4" s="3" t="s">
        <v>215</v>
      </c>
      <c r="S4" s="4" t="s">
        <v>216</v>
      </c>
      <c r="T4" s="3" t="s">
        <v>213</v>
      </c>
      <c r="U4" s="4" t="s">
        <v>214</v>
      </c>
      <c r="V4" s="3" t="s">
        <v>206</v>
      </c>
      <c r="W4" s="4" t="s">
        <v>207</v>
      </c>
      <c r="X4" s="3" t="s">
        <v>205</v>
      </c>
      <c r="Y4" s="4" t="s">
        <v>208</v>
      </c>
      <c r="Z4" s="2" t="s">
        <v>197</v>
      </c>
      <c r="AA4" s="4" t="s">
        <v>198</v>
      </c>
      <c r="AB4" s="5" t="s">
        <v>192</v>
      </c>
      <c r="AC4" s="4" t="s">
        <v>194</v>
      </c>
      <c r="AD4" s="2" t="s">
        <v>190</v>
      </c>
      <c r="AE4" s="4" t="s">
        <v>191</v>
      </c>
      <c r="AF4" s="1" t="s">
        <v>188</v>
      </c>
      <c r="AG4" s="4" t="s">
        <v>189</v>
      </c>
      <c r="AH4" s="1" t="s">
        <v>3</v>
      </c>
      <c r="AI4" s="4" t="s">
        <v>177</v>
      </c>
      <c r="AJ4" s="1" t="s">
        <v>2</v>
      </c>
      <c r="AK4" s="4" t="s">
        <v>176</v>
      </c>
      <c r="AL4" s="1" t="s">
        <v>1</v>
      </c>
      <c r="AM4" s="4" t="s">
        <v>175</v>
      </c>
      <c r="AN4" s="1" t="s">
        <v>0</v>
      </c>
      <c r="AO4" s="4" t="s">
        <v>174</v>
      </c>
    </row>
    <row r="5" spans="1:41" ht="12.75">
      <c r="A5" s="6" t="s">
        <v>4</v>
      </c>
      <c r="B5" s="6" t="s">
        <v>5</v>
      </c>
      <c r="C5" s="7" t="s">
        <v>6</v>
      </c>
      <c r="D5" s="60">
        <v>5198985.31</v>
      </c>
      <c r="E5" s="9">
        <f aca="true" t="shared" si="0" ref="E5:E10">D5/$D$118</f>
        <v>0.0057298532948556104</v>
      </c>
      <c r="F5" s="58">
        <v>4711908.32</v>
      </c>
      <c r="G5" s="9">
        <f aca="true" t="shared" si="1" ref="G5:G10">F5/$F$118</f>
        <v>0.005416392964248713</v>
      </c>
      <c r="H5" s="8">
        <v>4426774.89</v>
      </c>
      <c r="I5" s="9">
        <f aca="true" t="shared" si="2" ref="I5:I10">H5/$H$118</f>
        <v>0.005135192753780897</v>
      </c>
      <c r="J5" s="8">
        <v>9694003.05</v>
      </c>
      <c r="K5" s="10">
        <f aca="true" t="shared" si="3" ref="K5:K10">J5/$J$118</f>
        <v>0.011213235848228493</v>
      </c>
      <c r="L5" s="11">
        <v>5637700.89</v>
      </c>
      <c r="M5" s="12">
        <f aca="true" t="shared" si="4" ref="M5:M10">L5/$L$118</f>
        <v>0.006755839525380922</v>
      </c>
      <c r="N5" s="11">
        <v>9419521.98</v>
      </c>
      <c r="O5" s="9">
        <f aca="true" t="shared" si="5" ref="O5:O10">N5/$N$118</f>
        <v>0.010644618200347403</v>
      </c>
      <c r="P5" s="13">
        <v>7913157.27</v>
      </c>
      <c r="Q5" s="14">
        <f aca="true" t="shared" si="6" ref="Q5:Q10">P5/$P$118</f>
        <v>0.007761280574702924</v>
      </c>
      <c r="R5" s="15">
        <v>7589549.6</v>
      </c>
      <c r="S5" s="9">
        <f aca="true" t="shared" si="7" ref="S5:S10">R5/$R$118</f>
        <v>0.007078332803670499</v>
      </c>
      <c r="T5" s="15">
        <v>10713854.37</v>
      </c>
      <c r="U5" s="16">
        <f aca="true" t="shared" si="8" ref="U5:U10">T5/$T$118</f>
        <v>0.009857839301130053</v>
      </c>
      <c r="V5" s="15">
        <v>12194413.2</v>
      </c>
      <c r="W5" s="16">
        <f aca="true" t="shared" si="9" ref="W5:W10">V5/$V$118</f>
        <v>0.01154673017333082</v>
      </c>
      <c r="X5" s="15">
        <v>10512459.5</v>
      </c>
      <c r="Y5" s="16">
        <f aca="true" t="shared" si="10" ref="Y5:Y10">X5/$X$118</f>
        <v>0.009470893328606947</v>
      </c>
      <c r="Z5" s="17">
        <v>13658877.06</v>
      </c>
      <c r="AA5" s="9">
        <f aca="true" t="shared" si="11" ref="AA5:AA10">Z5/$Z$118</f>
        <v>0.011603574547006088</v>
      </c>
      <c r="AB5" s="17">
        <v>14602493.59</v>
      </c>
      <c r="AC5" s="14">
        <f aca="true" t="shared" si="12" ref="AC5:AC10">AB5/$AB$118</f>
        <v>0.011966142445661363</v>
      </c>
      <c r="AD5" s="17">
        <v>24698708.66</v>
      </c>
      <c r="AE5" s="14">
        <f aca="true" t="shared" si="13" ref="AE5:AE10">AD5/$AD$118</f>
        <v>0.020249193554786236</v>
      </c>
      <c r="AF5" s="17">
        <v>22688640.72</v>
      </c>
      <c r="AG5" s="14">
        <f aca="true" t="shared" si="14" ref="AG5:AG10">AF5/$AF$118</f>
        <v>0.01743834766203515</v>
      </c>
      <c r="AH5" s="17">
        <v>15676773.76</v>
      </c>
      <c r="AI5" s="14">
        <f aca="true" t="shared" si="15" ref="AI5:AI10">AH5/$AH$118</f>
        <v>0.01141848438732556</v>
      </c>
      <c r="AJ5" s="17">
        <v>17360953.92</v>
      </c>
      <c r="AK5" s="14">
        <f aca="true" t="shared" si="16" ref="AK5:AK10">AJ5/$AJ$118</f>
        <v>0.013190236508024266</v>
      </c>
      <c r="AL5" s="17">
        <v>15131301.87</v>
      </c>
      <c r="AM5" s="14">
        <f aca="true" t="shared" si="17" ref="AM5:AM10">AL5/$AL$118</f>
        <v>0.011984687597177017</v>
      </c>
      <c r="AN5" s="17">
        <v>12936213.77</v>
      </c>
      <c r="AO5" s="14">
        <f aca="true" t="shared" si="18" ref="AO5:AO10">AN5/$AN$118</f>
        <v>0.01064788257631457</v>
      </c>
    </row>
    <row r="6" spans="1:41" ht="12.75">
      <c r="A6" s="6" t="s">
        <v>7</v>
      </c>
      <c r="B6" s="6" t="s">
        <v>5</v>
      </c>
      <c r="C6" s="7" t="s">
        <v>8</v>
      </c>
      <c r="D6" s="60">
        <v>0</v>
      </c>
      <c r="E6" s="9">
        <f t="shared" si="0"/>
        <v>0</v>
      </c>
      <c r="F6" s="58">
        <v>0</v>
      </c>
      <c r="G6" s="9">
        <f t="shared" si="1"/>
        <v>0</v>
      </c>
      <c r="H6" s="8">
        <v>0</v>
      </c>
      <c r="I6" s="9">
        <f t="shared" si="2"/>
        <v>0</v>
      </c>
      <c r="J6" s="8">
        <v>3000</v>
      </c>
      <c r="K6" s="10">
        <f t="shared" si="3"/>
        <v>3.47015648449641E-06</v>
      </c>
      <c r="L6" s="11">
        <v>0</v>
      </c>
      <c r="M6" s="12">
        <f t="shared" si="4"/>
        <v>0</v>
      </c>
      <c r="N6" s="11">
        <v>381028</v>
      </c>
      <c r="O6" s="9">
        <f t="shared" si="5"/>
        <v>0.00043058422627535183</v>
      </c>
      <c r="P6" s="13">
        <v>378000</v>
      </c>
      <c r="Q6" s="14">
        <f t="shared" si="6"/>
        <v>0.00037074507142175194</v>
      </c>
      <c r="R6" s="15">
        <v>117700</v>
      </c>
      <c r="S6" s="9">
        <f t="shared" si="7"/>
        <v>0.00010977196472792243</v>
      </c>
      <c r="T6" s="15">
        <v>140863.64</v>
      </c>
      <c r="U6" s="16">
        <f t="shared" si="8"/>
        <v>0.00012960892303898617</v>
      </c>
      <c r="V6" s="15">
        <v>158693.92</v>
      </c>
      <c r="W6" s="16">
        <f t="shared" si="9"/>
        <v>0.00015026519475231062</v>
      </c>
      <c r="X6" s="15">
        <v>20646.5</v>
      </c>
      <c r="Y6" s="16">
        <f t="shared" si="10"/>
        <v>1.8600861112386053E-05</v>
      </c>
      <c r="Z6" s="17">
        <v>157185.44</v>
      </c>
      <c r="AA6" s="9">
        <f t="shared" si="11"/>
        <v>0.00013353315669596872</v>
      </c>
      <c r="AB6" s="17">
        <v>136247.68</v>
      </c>
      <c r="AC6" s="14">
        <f t="shared" si="12"/>
        <v>0.00011164936568692489</v>
      </c>
      <c r="AD6" s="17">
        <v>40436.88</v>
      </c>
      <c r="AE6" s="14">
        <f t="shared" si="13"/>
        <v>3.31521060936173E-05</v>
      </c>
      <c r="AF6" s="17">
        <v>431506.89</v>
      </c>
      <c r="AG6" s="14">
        <f t="shared" si="14"/>
        <v>0.0003316535027041302</v>
      </c>
      <c r="AH6" s="17">
        <v>175875</v>
      </c>
      <c r="AI6" s="14">
        <f t="shared" si="15"/>
        <v>0.00012810199167031182</v>
      </c>
      <c r="AJ6" s="17">
        <v>78213.49</v>
      </c>
      <c r="AK6" s="14">
        <f t="shared" si="16"/>
        <v>5.942383327390289E-05</v>
      </c>
      <c r="AL6" s="17">
        <v>26060.61</v>
      </c>
      <c r="AM6" s="14">
        <f t="shared" si="17"/>
        <v>2.064120272830611E-05</v>
      </c>
      <c r="AN6" s="17">
        <v>67035</v>
      </c>
      <c r="AO6" s="14">
        <f t="shared" si="18"/>
        <v>5.5176949082161556E-05</v>
      </c>
    </row>
    <row r="7" spans="1:41" ht="12.75">
      <c r="A7" s="6" t="s">
        <v>9</v>
      </c>
      <c r="B7" s="6" t="s">
        <v>5</v>
      </c>
      <c r="C7" s="7" t="s">
        <v>10</v>
      </c>
      <c r="D7" s="60">
        <v>6931629.79</v>
      </c>
      <c r="E7" s="9">
        <f t="shared" si="0"/>
        <v>0.007639417967686238</v>
      </c>
      <c r="F7" s="58">
        <v>8341081.63</v>
      </c>
      <c r="G7" s="9">
        <f t="shared" si="1"/>
        <v>0.00958816954548814</v>
      </c>
      <c r="H7" s="8">
        <v>6696858.63</v>
      </c>
      <c r="I7" s="9">
        <f t="shared" si="2"/>
        <v>0.007768558547568492</v>
      </c>
      <c r="J7" s="8">
        <v>7558246.94</v>
      </c>
      <c r="K7" s="10">
        <f t="shared" si="3"/>
        <v>0.00874276654342205</v>
      </c>
      <c r="L7" s="11">
        <v>8550722.5</v>
      </c>
      <c r="M7" s="12">
        <f t="shared" si="4"/>
        <v>0.01024660764435553</v>
      </c>
      <c r="N7" s="11">
        <v>4951283.35</v>
      </c>
      <c r="O7" s="9">
        <f t="shared" si="5"/>
        <v>0.005595243683744454</v>
      </c>
      <c r="P7" s="13">
        <v>8454861.85</v>
      </c>
      <c r="Q7" s="14">
        <f t="shared" si="6"/>
        <v>0.008292588255130412</v>
      </c>
      <c r="R7" s="15">
        <v>8767506.77</v>
      </c>
      <c r="S7" s="9">
        <f t="shared" si="7"/>
        <v>0.008176945147903663</v>
      </c>
      <c r="T7" s="15">
        <v>7815315.66</v>
      </c>
      <c r="U7" s="16">
        <f t="shared" si="8"/>
        <v>0.007190887910480827</v>
      </c>
      <c r="V7" s="15">
        <v>7382561.98</v>
      </c>
      <c r="W7" s="16">
        <f t="shared" si="9"/>
        <v>0.006990451264268372</v>
      </c>
      <c r="X7" s="15">
        <v>6814407.47</v>
      </c>
      <c r="Y7" s="16">
        <f t="shared" si="10"/>
        <v>0.006139241368400263</v>
      </c>
      <c r="Z7" s="17">
        <v>9054684.68</v>
      </c>
      <c r="AA7" s="9">
        <f t="shared" si="11"/>
        <v>0.007692192280703781</v>
      </c>
      <c r="AB7" s="17">
        <v>9153371.44</v>
      </c>
      <c r="AC7" s="14">
        <f t="shared" si="12"/>
        <v>0.007500811134346025</v>
      </c>
      <c r="AD7" s="17">
        <v>6874524.91</v>
      </c>
      <c r="AE7" s="14">
        <f t="shared" si="13"/>
        <v>0.0056360673513766385</v>
      </c>
      <c r="AF7" s="17">
        <v>8068220.58</v>
      </c>
      <c r="AG7" s="14">
        <f t="shared" si="14"/>
        <v>0.006201183985605766</v>
      </c>
      <c r="AH7" s="17">
        <v>8087578.58</v>
      </c>
      <c r="AI7" s="14">
        <f t="shared" si="15"/>
        <v>0.0058907458358956775</v>
      </c>
      <c r="AJ7" s="17">
        <v>7950102.43</v>
      </c>
      <c r="AK7" s="14">
        <f t="shared" si="16"/>
        <v>0.006040205613005764</v>
      </c>
      <c r="AL7" s="17">
        <v>7589149.77</v>
      </c>
      <c r="AM7" s="14">
        <f t="shared" si="17"/>
        <v>0.006010955957594534</v>
      </c>
      <c r="AN7" s="17">
        <v>5622731.09</v>
      </c>
      <c r="AO7" s="14">
        <f t="shared" si="18"/>
        <v>0.004628106915128168</v>
      </c>
    </row>
    <row r="8" spans="1:41" ht="12.75">
      <c r="A8" s="6" t="s">
        <v>11</v>
      </c>
      <c r="B8" s="6" t="s">
        <v>5</v>
      </c>
      <c r="C8" s="7" t="s">
        <v>228</v>
      </c>
      <c r="D8" s="60">
        <v>0</v>
      </c>
      <c r="E8" s="9">
        <f t="shared" si="0"/>
        <v>0</v>
      </c>
      <c r="F8" s="58">
        <v>101896</v>
      </c>
      <c r="G8" s="9">
        <f t="shared" si="1"/>
        <v>0.00011713062733892217</v>
      </c>
      <c r="H8" s="8">
        <v>721625.27</v>
      </c>
      <c r="I8" s="9">
        <f t="shared" si="2"/>
        <v>0.0008371071377088217</v>
      </c>
      <c r="J8" s="8">
        <v>1925.07</v>
      </c>
      <c r="K8" s="10">
        <f t="shared" si="3"/>
        <v>2.2267647145365015E-06</v>
      </c>
      <c r="L8" s="11">
        <v>44383</v>
      </c>
      <c r="M8" s="12">
        <f t="shared" si="4"/>
        <v>5.318558602263511E-05</v>
      </c>
      <c r="N8" s="11">
        <v>26500</v>
      </c>
      <c r="O8" s="9">
        <f t="shared" si="5"/>
        <v>2.9946570845966238E-05</v>
      </c>
      <c r="P8" s="13">
        <v>11450</v>
      </c>
      <c r="Q8" s="14">
        <f t="shared" si="6"/>
        <v>1.1230240920050422E-05</v>
      </c>
      <c r="R8" s="15">
        <v>341.66</v>
      </c>
      <c r="S8" s="9">
        <f t="shared" si="7"/>
        <v>3.186464695746982E-07</v>
      </c>
      <c r="T8" s="15">
        <v>457802.34</v>
      </c>
      <c r="U8" s="16">
        <f t="shared" si="8"/>
        <v>0.0004212248686185291</v>
      </c>
      <c r="V8" s="15">
        <v>115206</v>
      </c>
      <c r="W8" s="16">
        <f t="shared" si="9"/>
        <v>0.00010908705277829608</v>
      </c>
      <c r="X8" s="15">
        <v>151852.85</v>
      </c>
      <c r="Y8" s="16">
        <f t="shared" si="10"/>
        <v>0.00013680738974499273</v>
      </c>
      <c r="Z8" s="17">
        <v>472930.51</v>
      </c>
      <c r="AA8" s="9">
        <f t="shared" si="11"/>
        <v>0.0004017668805592579</v>
      </c>
      <c r="AB8" s="17">
        <v>479618.24</v>
      </c>
      <c r="AC8" s="14">
        <f t="shared" si="12"/>
        <v>0.00039302740617586524</v>
      </c>
      <c r="AD8" s="17">
        <v>992246.81</v>
      </c>
      <c r="AE8" s="14">
        <f t="shared" si="13"/>
        <v>0.0008134918301355924</v>
      </c>
      <c r="AF8" s="17">
        <v>482081</v>
      </c>
      <c r="AG8" s="14">
        <f t="shared" si="14"/>
        <v>0.0003705244480270287</v>
      </c>
      <c r="AH8" s="17">
        <v>1538127.39</v>
      </c>
      <c r="AI8" s="14">
        <f t="shared" si="15"/>
        <v>0.001120325129220517</v>
      </c>
      <c r="AJ8" s="17">
        <v>1178173.34</v>
      </c>
      <c r="AK8" s="14">
        <f t="shared" si="16"/>
        <v>0.0008951342808499826</v>
      </c>
      <c r="AL8" s="17">
        <v>543874.84</v>
      </c>
      <c r="AM8" s="14">
        <f t="shared" si="17"/>
        <v>0.00043077390864085875</v>
      </c>
      <c r="AN8" s="17">
        <v>1615720.66</v>
      </c>
      <c r="AO8" s="14">
        <f t="shared" si="18"/>
        <v>0.0013299102944404632</v>
      </c>
    </row>
    <row r="9" spans="1:41" ht="12.75">
      <c r="A9" s="6" t="s">
        <v>12</v>
      </c>
      <c r="B9" s="6" t="s">
        <v>5</v>
      </c>
      <c r="C9" s="7" t="s">
        <v>13</v>
      </c>
      <c r="D9" s="60">
        <v>207519.55</v>
      </c>
      <c r="E9" s="9">
        <f t="shared" si="0"/>
        <v>0.0002287093550788382</v>
      </c>
      <c r="F9" s="58">
        <v>316825.32</v>
      </c>
      <c r="G9" s="9">
        <f t="shared" si="1"/>
        <v>0.0003641943598223165</v>
      </c>
      <c r="H9" s="8">
        <v>781324.66</v>
      </c>
      <c r="I9" s="9">
        <f t="shared" si="2"/>
        <v>0.0009063602356302161</v>
      </c>
      <c r="J9" s="8">
        <v>565640.42</v>
      </c>
      <c r="K9" s="10">
        <f t="shared" si="3"/>
        <v>0.0006542869237854244</v>
      </c>
      <c r="L9" s="11">
        <v>853651.01</v>
      </c>
      <c r="M9" s="12">
        <f t="shared" si="4"/>
        <v>0.001022957646523767</v>
      </c>
      <c r="N9" s="11">
        <v>1386372.53</v>
      </c>
      <c r="O9" s="9">
        <f t="shared" si="5"/>
        <v>0.001566683139190432</v>
      </c>
      <c r="P9" s="13">
        <v>4285446.8</v>
      </c>
      <c r="Q9" s="14">
        <f t="shared" si="6"/>
        <v>0.004203196507778091</v>
      </c>
      <c r="R9" s="15">
        <v>3802526.88</v>
      </c>
      <c r="S9" s="9">
        <f t="shared" si="7"/>
        <v>0.0035463963173180705</v>
      </c>
      <c r="T9" s="15">
        <v>5685053.94</v>
      </c>
      <c r="U9" s="16">
        <f t="shared" si="8"/>
        <v>0.005230829748414461</v>
      </c>
      <c r="V9" s="15">
        <v>7530386.21</v>
      </c>
      <c r="W9" s="16">
        <f t="shared" si="9"/>
        <v>0.007130424091898191</v>
      </c>
      <c r="X9" s="15">
        <v>7993158.25</v>
      </c>
      <c r="Y9" s="16">
        <f t="shared" si="10"/>
        <v>0.007201202453567082</v>
      </c>
      <c r="Z9" s="17">
        <v>10033532.15</v>
      </c>
      <c r="AA9" s="9">
        <f t="shared" si="11"/>
        <v>0.008523748896844326</v>
      </c>
      <c r="AB9" s="17">
        <v>7832009.2</v>
      </c>
      <c r="AC9" s="14">
        <f t="shared" si="12"/>
        <v>0.006418009167085709</v>
      </c>
      <c r="AD9" s="17">
        <v>10366835.43</v>
      </c>
      <c r="AE9" s="14">
        <f t="shared" si="13"/>
        <v>0.00849923208789676</v>
      </c>
      <c r="AF9" s="17">
        <v>13876514.69</v>
      </c>
      <c r="AG9" s="14">
        <f t="shared" si="14"/>
        <v>0.010665402590127396</v>
      </c>
      <c r="AH9" s="17">
        <v>15642841.27</v>
      </c>
      <c r="AI9" s="14">
        <f t="shared" si="15"/>
        <v>0.011393768995420326</v>
      </c>
      <c r="AJ9" s="17">
        <v>9964778.93</v>
      </c>
      <c r="AK9" s="14">
        <f t="shared" si="16"/>
        <v>0.007570885300574369</v>
      </c>
      <c r="AL9" s="17">
        <v>9723487.49</v>
      </c>
      <c r="AM9" s="14">
        <f t="shared" si="17"/>
        <v>0.007701449678546985</v>
      </c>
      <c r="AN9" s="17">
        <v>10784377.86</v>
      </c>
      <c r="AO9" s="14">
        <f t="shared" si="18"/>
        <v>0.00887669229602462</v>
      </c>
    </row>
    <row r="10" spans="1:41" s="30" customFormat="1" ht="12.75">
      <c r="A10" s="18"/>
      <c r="B10" s="18"/>
      <c r="C10" s="19" t="s">
        <v>185</v>
      </c>
      <c r="D10" s="26">
        <f>SUM(D5:D9)</f>
        <v>12338134.65</v>
      </c>
      <c r="E10" s="21">
        <f t="shared" si="0"/>
        <v>0.013597980617620688</v>
      </c>
      <c r="F10" s="20">
        <f>SUM(F5:F9)</f>
        <v>13471711.27</v>
      </c>
      <c r="G10" s="21">
        <f t="shared" si="1"/>
        <v>0.01548588749689809</v>
      </c>
      <c r="H10" s="20">
        <f>SUM(H5:H9)</f>
        <v>12626583.45</v>
      </c>
      <c r="I10" s="21">
        <f t="shared" si="2"/>
        <v>0.014647218674688427</v>
      </c>
      <c r="J10" s="20">
        <f>SUM(J5:J9)</f>
        <v>17822815.480000004</v>
      </c>
      <c r="K10" s="22">
        <f t="shared" si="3"/>
        <v>0.020615986236635003</v>
      </c>
      <c r="L10" s="23">
        <f>SUM(L5:L9)</f>
        <v>15086457.4</v>
      </c>
      <c r="M10" s="24">
        <f t="shared" si="4"/>
        <v>0.018078590402282855</v>
      </c>
      <c r="N10" s="20">
        <f>SUM(N5:N9)</f>
        <v>16164705.86</v>
      </c>
      <c r="O10" s="21">
        <f t="shared" si="5"/>
        <v>0.018267075820403607</v>
      </c>
      <c r="P10" s="20">
        <f>SUM(P5:P9)</f>
        <v>21042915.919999998</v>
      </c>
      <c r="Q10" s="25">
        <f t="shared" si="6"/>
        <v>0.020639040649953228</v>
      </c>
      <c r="R10" s="20">
        <f>SUM(R5:R9)</f>
        <v>20277624.91</v>
      </c>
      <c r="S10" s="21">
        <f t="shared" si="7"/>
        <v>0.01891176488008973</v>
      </c>
      <c r="T10" s="26">
        <f>SUM(T5:T9)</f>
        <v>24812889.950000003</v>
      </c>
      <c r="U10" s="27">
        <f t="shared" si="8"/>
        <v>0.02283039075168286</v>
      </c>
      <c r="V10" s="20">
        <f>SUM(V5:V9)</f>
        <v>27381261.310000002</v>
      </c>
      <c r="W10" s="27">
        <f t="shared" si="9"/>
        <v>0.02592695777702799</v>
      </c>
      <c r="X10" s="20">
        <f>SUM(X5:X9)</f>
        <v>25492524.57</v>
      </c>
      <c r="Y10" s="27">
        <f t="shared" si="10"/>
        <v>0.02296674540143167</v>
      </c>
      <c r="Z10" s="28">
        <f>SUM(Z5:Z9)</f>
        <v>33377209.840000004</v>
      </c>
      <c r="AA10" s="21">
        <f t="shared" si="11"/>
        <v>0.028354815761809423</v>
      </c>
      <c r="AB10" s="29">
        <f>SUM(AB5:AB9)</f>
        <v>32203740.15</v>
      </c>
      <c r="AC10" s="25">
        <f t="shared" si="12"/>
        <v>0.026389639518955885</v>
      </c>
      <c r="AD10" s="28">
        <f>SUM(AD5:AD9)</f>
        <v>42972752.69</v>
      </c>
      <c r="AE10" s="25">
        <f t="shared" si="13"/>
        <v>0.03523113693028884</v>
      </c>
      <c r="AF10" s="29">
        <f>SUM(AF5:AF9)</f>
        <v>45546963.879999995</v>
      </c>
      <c r="AG10" s="25">
        <f t="shared" si="14"/>
        <v>0.035007112188499466</v>
      </c>
      <c r="AH10" s="29">
        <f>SUM(AH5:AH9)</f>
        <v>41121196</v>
      </c>
      <c r="AI10" s="25">
        <f t="shared" si="15"/>
        <v>0.029951426339532395</v>
      </c>
      <c r="AJ10" s="29">
        <f>SUM(AJ5:AJ9)</f>
        <v>36532222.11</v>
      </c>
      <c r="AK10" s="25">
        <f t="shared" si="16"/>
        <v>0.027755885535728282</v>
      </c>
      <c r="AL10" s="29">
        <f>SUM(AL5:AL9)</f>
        <v>33013874.58</v>
      </c>
      <c r="AM10" s="25">
        <f t="shared" si="17"/>
        <v>0.026148508344687703</v>
      </c>
      <c r="AN10" s="29">
        <f>SUM(AN5:AN9)</f>
        <v>31026078.38</v>
      </c>
      <c r="AO10" s="25">
        <f t="shared" si="18"/>
        <v>0.02553776903098998</v>
      </c>
    </row>
    <row r="11" spans="1:40" ht="12.75">
      <c r="A11" s="6"/>
      <c r="B11" s="6"/>
      <c r="C11" s="7"/>
      <c r="E11" s="9"/>
      <c r="F11" s="31"/>
      <c r="G11" s="9"/>
      <c r="H11" s="31"/>
      <c r="I11" s="9"/>
      <c r="J11" s="31"/>
      <c r="K11" s="10"/>
      <c r="M11" s="12"/>
      <c r="N11" s="31"/>
      <c r="O11" s="9"/>
      <c r="P11" s="31"/>
      <c r="Q11" s="14"/>
      <c r="R11" s="31"/>
      <c r="S11" s="9"/>
      <c r="U11" s="16"/>
      <c r="V11" s="31"/>
      <c r="W11" s="16"/>
      <c r="X11" s="31"/>
      <c r="Y11" s="16"/>
      <c r="Z11" s="7"/>
      <c r="AA11" s="9"/>
      <c r="AC11" s="14"/>
      <c r="AD11" s="7"/>
      <c r="AE11" s="14"/>
      <c r="AF11" s="17"/>
      <c r="AH11" s="17"/>
      <c r="AJ11" s="17"/>
      <c r="AL11" s="17"/>
      <c r="AN11" s="17"/>
    </row>
    <row r="12" spans="1:40" ht="21">
      <c r="A12" s="35" t="s">
        <v>200</v>
      </c>
      <c r="B12" s="35" t="s">
        <v>14</v>
      </c>
      <c r="C12" s="36" t="s">
        <v>15</v>
      </c>
      <c r="E12" s="9">
        <f aca="true" t="shared" si="19" ref="E12:E23">D12/$D$118</f>
        <v>0</v>
      </c>
      <c r="F12" s="37">
        <v>0</v>
      </c>
      <c r="G12" s="9">
        <f aca="true" t="shared" si="20" ref="G12:G23">F12/$F$118</f>
        <v>0</v>
      </c>
      <c r="H12" s="37">
        <v>0</v>
      </c>
      <c r="I12" s="9">
        <f aca="true" t="shared" si="21" ref="I12:I23">H12/$H$118</f>
        <v>0</v>
      </c>
      <c r="J12" s="33">
        <v>0</v>
      </c>
      <c r="K12" s="10">
        <f aca="true" t="shared" si="22" ref="K12:K23">J12/$J$118</f>
        <v>0</v>
      </c>
      <c r="L12" s="32">
        <v>0</v>
      </c>
      <c r="M12" s="12">
        <f aca="true" t="shared" si="23" ref="M12:M23">L12/$L$118</f>
        <v>0</v>
      </c>
      <c r="N12" s="37">
        <v>0</v>
      </c>
      <c r="O12" s="9">
        <f aca="true" t="shared" si="24" ref="O12:O23">N12/$N$118</f>
        <v>0</v>
      </c>
      <c r="P12" s="33">
        <v>0</v>
      </c>
      <c r="Q12" s="38">
        <v>0</v>
      </c>
      <c r="R12" s="37">
        <v>0</v>
      </c>
      <c r="S12" s="9">
        <f aca="true" t="shared" si="25" ref="S12:S20">R12/$R$118</f>
        <v>0</v>
      </c>
      <c r="T12" s="15">
        <v>0</v>
      </c>
      <c r="U12" s="16">
        <f aca="true" t="shared" si="26" ref="U12:U20">T12/$T$118</f>
        <v>0</v>
      </c>
      <c r="V12" s="15">
        <v>55507</v>
      </c>
      <c r="W12" s="16">
        <f aca="true" t="shared" si="27" ref="W12:W20">V12/$V$118</f>
        <v>5.255885143625229E-05</v>
      </c>
      <c r="X12" s="15">
        <v>0</v>
      </c>
      <c r="Y12" s="16">
        <f aca="true" t="shared" si="28" ref="Y12:Y20">X12/$X$118</f>
        <v>0</v>
      </c>
      <c r="Z12" s="7"/>
      <c r="AA12" s="9"/>
      <c r="AC12" s="14"/>
      <c r="AD12" s="7"/>
      <c r="AE12" s="14"/>
      <c r="AF12" s="17"/>
      <c r="AH12" s="17"/>
      <c r="AJ12" s="17"/>
      <c r="AL12" s="17"/>
      <c r="AN12" s="17"/>
    </row>
    <row r="13" spans="1:41" ht="12.75">
      <c r="A13" s="6" t="s">
        <v>16</v>
      </c>
      <c r="B13" s="6" t="s">
        <v>14</v>
      </c>
      <c r="C13" s="7" t="s">
        <v>17</v>
      </c>
      <c r="D13" s="60">
        <v>5266927.25</v>
      </c>
      <c r="E13" s="9">
        <f t="shared" si="19"/>
        <v>0.005804732781054406</v>
      </c>
      <c r="F13" s="58">
        <v>3534164.99</v>
      </c>
      <c r="G13" s="9">
        <f t="shared" si="20"/>
        <v>0.004062563421507769</v>
      </c>
      <c r="H13" s="8">
        <v>4510165.87</v>
      </c>
      <c r="I13" s="9">
        <f t="shared" si="21"/>
        <v>0.005231928812620043</v>
      </c>
      <c r="J13" s="8">
        <v>4847870.37</v>
      </c>
      <c r="K13" s="10">
        <f t="shared" si="22"/>
        <v>0.005607622933484504</v>
      </c>
      <c r="L13" s="11">
        <v>5121859.1</v>
      </c>
      <c r="M13" s="12">
        <f t="shared" si="23"/>
        <v>0.006137689605454034</v>
      </c>
      <c r="N13" s="11">
        <v>5666333.49</v>
      </c>
      <c r="O13" s="9">
        <f t="shared" si="24"/>
        <v>0.006403292728119099</v>
      </c>
      <c r="P13" s="13">
        <v>8384956.21</v>
      </c>
      <c r="Q13" s="14">
        <f aca="true" t="shared" si="29" ref="Q13:Q23">P13/$P$118</f>
        <v>0.008224024309377546</v>
      </c>
      <c r="R13" s="15">
        <v>8422687.47</v>
      </c>
      <c r="S13" s="9">
        <f t="shared" si="25"/>
        <v>0.00785535218242272</v>
      </c>
      <c r="T13" s="15">
        <v>11468919.23</v>
      </c>
      <c r="U13" s="16">
        <f t="shared" si="26"/>
        <v>0.010552576021899041</v>
      </c>
      <c r="V13" s="15">
        <v>13605244.49</v>
      </c>
      <c r="W13" s="16">
        <f t="shared" si="27"/>
        <v>0.012882627847006684</v>
      </c>
      <c r="X13" s="15">
        <v>11500097.28</v>
      </c>
      <c r="Y13" s="16">
        <f t="shared" si="28"/>
        <v>0.010360676738634084</v>
      </c>
      <c r="Z13" s="17">
        <v>14192541.71</v>
      </c>
      <c r="AA13" s="9">
        <f>Z13/$Z$118</f>
        <v>0.012056936673495344</v>
      </c>
      <c r="AB13" s="17">
        <v>13458244.78</v>
      </c>
      <c r="AC13" s="14">
        <f>AB13/$AB$118</f>
        <v>0.011028477644143136</v>
      </c>
      <c r="AD13" s="17">
        <v>14809419.13</v>
      </c>
      <c r="AE13" s="14">
        <f>AD13/$AD$118</f>
        <v>0.012141476646630643</v>
      </c>
      <c r="AF13" s="17">
        <v>15485035.75</v>
      </c>
      <c r="AG13" s="14">
        <f>AF13/$AF$118</f>
        <v>0.011901701838378936</v>
      </c>
      <c r="AH13" s="17">
        <v>17232152.58</v>
      </c>
      <c r="AI13" s="14">
        <f>AH13/$AH$118</f>
        <v>0.012551374932564049</v>
      </c>
      <c r="AJ13" s="17">
        <v>19259400.5</v>
      </c>
      <c r="AK13" s="14">
        <f>AJ13/$AJ$118</f>
        <v>0.014632608828314936</v>
      </c>
      <c r="AL13" s="17">
        <v>14992489.23</v>
      </c>
      <c r="AM13" s="14">
        <f>AL13/$AL$118</f>
        <v>0.011874741596546513</v>
      </c>
      <c r="AN13" s="17">
        <v>12028591.58</v>
      </c>
      <c r="AO13" s="14">
        <f>AN13/$AN$118</f>
        <v>0.009900812786451513</v>
      </c>
    </row>
    <row r="14" spans="1:40" ht="12.75">
      <c r="A14" s="35" t="s">
        <v>201</v>
      </c>
      <c r="B14" s="35" t="s">
        <v>14</v>
      </c>
      <c r="C14" s="36" t="s">
        <v>203</v>
      </c>
      <c r="D14" s="60">
        <v>3317341.36</v>
      </c>
      <c r="E14" s="9">
        <f t="shared" si="19"/>
        <v>0.0036560748277545707</v>
      </c>
      <c r="F14" s="58">
        <v>3904173.37</v>
      </c>
      <c r="G14" s="9">
        <f t="shared" si="20"/>
        <v>0.004487892322250274</v>
      </c>
      <c r="H14" s="8">
        <v>3228194.48</v>
      </c>
      <c r="I14" s="9">
        <f t="shared" si="21"/>
        <v>0.0037448032288561876</v>
      </c>
      <c r="J14" s="8">
        <v>3789147.45</v>
      </c>
      <c r="K14" s="10">
        <f t="shared" si="22"/>
        <v>0.004382978198110179</v>
      </c>
      <c r="L14" s="11">
        <v>4378812.42</v>
      </c>
      <c r="M14" s="12">
        <f t="shared" si="23"/>
        <v>0.005247272708940202</v>
      </c>
      <c r="N14" s="11">
        <v>6158179.55</v>
      </c>
      <c r="O14" s="9">
        <f t="shared" si="24"/>
        <v>0.006959107931179452</v>
      </c>
      <c r="P14" s="13">
        <v>5972054.63</v>
      </c>
      <c r="Q14" s="14">
        <f t="shared" si="29"/>
        <v>0.005857433387126863</v>
      </c>
      <c r="R14" s="15">
        <v>5162271.43</v>
      </c>
      <c r="S14" s="9">
        <f t="shared" si="25"/>
        <v>0.004814551209260167</v>
      </c>
      <c r="T14" s="15">
        <v>3596509.73</v>
      </c>
      <c r="U14" s="16">
        <f t="shared" si="26"/>
        <v>0.003309155952554789</v>
      </c>
      <c r="V14" s="15">
        <v>3708147.24</v>
      </c>
      <c r="W14" s="16">
        <f t="shared" si="27"/>
        <v>0.003511196063395769</v>
      </c>
      <c r="X14" s="15">
        <v>4952920.87</v>
      </c>
      <c r="Y14" s="16">
        <f t="shared" si="28"/>
        <v>0.004462189388201792</v>
      </c>
      <c r="Z14" s="17"/>
      <c r="AA14" s="9"/>
      <c r="AB14" s="17"/>
      <c r="AC14" s="14"/>
      <c r="AD14" s="17"/>
      <c r="AE14" s="14"/>
      <c r="AF14" s="17"/>
      <c r="AH14" s="17"/>
      <c r="AJ14" s="17"/>
      <c r="AL14" s="17"/>
      <c r="AN14" s="17"/>
    </row>
    <row r="15" spans="1:41" ht="12.75">
      <c r="A15" s="6" t="s">
        <v>18</v>
      </c>
      <c r="B15" s="6" t="s">
        <v>14</v>
      </c>
      <c r="C15" s="7" t="s">
        <v>19</v>
      </c>
      <c r="D15" s="60">
        <v>49404397.94</v>
      </c>
      <c r="E15" s="9">
        <f t="shared" si="19"/>
        <v>0.05444907716364883</v>
      </c>
      <c r="F15" s="58">
        <v>52332623.9</v>
      </c>
      <c r="G15" s="9">
        <f t="shared" si="20"/>
        <v>0.06015695481372057</v>
      </c>
      <c r="H15" s="8">
        <v>52176873</v>
      </c>
      <c r="I15" s="9">
        <f t="shared" si="21"/>
        <v>0.06052675069378696</v>
      </c>
      <c r="J15" s="8">
        <v>59149547.07</v>
      </c>
      <c r="K15" s="10">
        <f t="shared" si="22"/>
        <v>0.06841939477332871</v>
      </c>
      <c r="L15" s="11">
        <v>60975236.1</v>
      </c>
      <c r="M15" s="12">
        <f t="shared" si="23"/>
        <v>0.07306859979827943</v>
      </c>
      <c r="N15" s="11">
        <v>62253177.4</v>
      </c>
      <c r="O15" s="9">
        <f t="shared" si="24"/>
        <v>0.07034978065643789</v>
      </c>
      <c r="P15" s="13">
        <v>66585925.57</v>
      </c>
      <c r="Q15" s="14">
        <f t="shared" si="29"/>
        <v>0.06530794637865901</v>
      </c>
      <c r="R15" s="15">
        <v>71691459.35</v>
      </c>
      <c r="S15" s="9">
        <f t="shared" si="25"/>
        <v>0.06686246683994464</v>
      </c>
      <c r="T15" s="15">
        <v>77153301.14</v>
      </c>
      <c r="U15" s="16">
        <f t="shared" si="26"/>
        <v>0.0709889100527147</v>
      </c>
      <c r="V15" s="15">
        <v>80404707.39</v>
      </c>
      <c r="W15" s="16">
        <f t="shared" si="27"/>
        <v>0.07613416452855219</v>
      </c>
      <c r="X15" s="15">
        <v>85769391.43</v>
      </c>
      <c r="Y15" s="16">
        <f t="shared" si="28"/>
        <v>0.07727142797487732</v>
      </c>
      <c r="Z15" s="17">
        <v>96492928.16</v>
      </c>
      <c r="AA15" s="9">
        <f aca="true" t="shared" si="30" ref="AA15:AA20">Z15/$Z$118</f>
        <v>0.08197327498044432</v>
      </c>
      <c r="AB15" s="17">
        <v>88015165.05</v>
      </c>
      <c r="AC15" s="14">
        <f aca="true" t="shared" si="31" ref="AC15:AC20">AB15/$AB$118</f>
        <v>0.07212480497768843</v>
      </c>
      <c r="AD15" s="17">
        <v>88234208.65</v>
      </c>
      <c r="AE15" s="14">
        <f aca="true" t="shared" si="32" ref="AE15:AE20">AD15/$AD$118</f>
        <v>0.0723386632759789</v>
      </c>
      <c r="AF15" s="17">
        <v>88236154.32</v>
      </c>
      <c r="AG15" s="14">
        <f aca="true" t="shared" si="33" ref="AG15:AG20">AF15/$AF$118</f>
        <v>0.06781775754581848</v>
      </c>
      <c r="AH15" s="17">
        <v>94785309.16</v>
      </c>
      <c r="AI15" s="14">
        <f aca="true" t="shared" si="34" ref="AI15:AI20">AH15/$AH$118</f>
        <v>0.0690387313971983</v>
      </c>
      <c r="AJ15" s="17">
        <v>88894487.16</v>
      </c>
      <c r="AK15" s="14">
        <f aca="true" t="shared" si="35" ref="AK15:AK20">AJ15/$AJ$118</f>
        <v>0.06753887576126498</v>
      </c>
      <c r="AL15" s="17">
        <v>86735518.3</v>
      </c>
      <c r="AM15" s="14">
        <f aca="true" t="shared" si="36" ref="AM15:AM20">AL15/$AL$118</f>
        <v>0.06869852305740366</v>
      </c>
      <c r="AN15" s="17">
        <v>96168623.29</v>
      </c>
      <c r="AO15" s="14">
        <f aca="true" t="shared" si="37" ref="AO15:AO20">AN15/$AN$118</f>
        <v>0.07915702589056323</v>
      </c>
    </row>
    <row r="16" spans="1:41" ht="12.75">
      <c r="A16" s="6" t="s">
        <v>20</v>
      </c>
      <c r="B16" s="6" t="s">
        <v>14</v>
      </c>
      <c r="C16" s="7" t="s">
        <v>21</v>
      </c>
      <c r="D16" s="60">
        <v>497205.77</v>
      </c>
      <c r="E16" s="9">
        <f t="shared" si="19"/>
        <v>0.0005479754124282612</v>
      </c>
      <c r="F16" s="58">
        <v>387026.95</v>
      </c>
      <c r="G16" s="9">
        <f t="shared" si="20"/>
        <v>0.0004448919432614594</v>
      </c>
      <c r="H16" s="8">
        <v>545104.47</v>
      </c>
      <c r="I16" s="9">
        <f t="shared" si="21"/>
        <v>0.000632337671093453</v>
      </c>
      <c r="J16" s="8">
        <v>555809.1</v>
      </c>
      <c r="K16" s="10">
        <f t="shared" si="22"/>
        <v>0.0006429148508357045</v>
      </c>
      <c r="L16" s="11">
        <v>88240.59</v>
      </c>
      <c r="M16" s="12">
        <f t="shared" si="23"/>
        <v>0.00010574155622948145</v>
      </c>
      <c r="N16" s="11">
        <v>122357.43</v>
      </c>
      <c r="O16" s="9">
        <f t="shared" si="24"/>
        <v>0.00013827114890661716</v>
      </c>
      <c r="P16" s="13">
        <v>106627.08</v>
      </c>
      <c r="Q16" s="14">
        <f t="shared" si="29"/>
        <v>0.00010458059362458428</v>
      </c>
      <c r="R16" s="15">
        <v>516227.96</v>
      </c>
      <c r="S16" s="9">
        <f t="shared" si="25"/>
        <v>0.00048145588289453997</v>
      </c>
      <c r="T16" s="15">
        <v>587595.87</v>
      </c>
      <c r="U16" s="16">
        <f t="shared" si="26"/>
        <v>0.0005406481608231629</v>
      </c>
      <c r="V16" s="15">
        <v>513271.51</v>
      </c>
      <c r="W16" s="16">
        <f t="shared" si="27"/>
        <v>0.0004860100715324352</v>
      </c>
      <c r="X16" s="15">
        <v>1613122.66</v>
      </c>
      <c r="Y16" s="16">
        <f t="shared" si="28"/>
        <v>0.00145329574290571</v>
      </c>
      <c r="Z16" s="17">
        <v>2972191.36</v>
      </c>
      <c r="AA16" s="9">
        <f t="shared" si="30"/>
        <v>0.0025249545670723975</v>
      </c>
      <c r="AB16" s="17">
        <v>2534824.23</v>
      </c>
      <c r="AC16" s="14">
        <f t="shared" si="31"/>
        <v>0.0020771841209138225</v>
      </c>
      <c r="AD16" s="17">
        <v>2029510.72</v>
      </c>
      <c r="AE16" s="14">
        <f t="shared" si="32"/>
        <v>0.0016638908518059167</v>
      </c>
      <c r="AF16" s="17">
        <v>2544777.46</v>
      </c>
      <c r="AG16" s="14">
        <f t="shared" si="33"/>
        <v>0.001955900074298975</v>
      </c>
      <c r="AH16" s="17">
        <v>1412003.73</v>
      </c>
      <c r="AI16" s="14">
        <f t="shared" si="34"/>
        <v>0.0010284604978473872</v>
      </c>
      <c r="AJ16" s="17">
        <v>345225.92</v>
      </c>
      <c r="AK16" s="14">
        <f t="shared" si="35"/>
        <v>0.00026229039916144563</v>
      </c>
      <c r="AL16" s="17">
        <v>306032.55</v>
      </c>
      <c r="AM16" s="14">
        <f t="shared" si="36"/>
        <v>0.00024239186672953843</v>
      </c>
      <c r="AN16" s="17">
        <v>178886.25</v>
      </c>
      <c r="AO16" s="14">
        <f t="shared" si="37"/>
        <v>0.00014724244809053214</v>
      </c>
    </row>
    <row r="17" spans="1:41" ht="12.75">
      <c r="A17" s="6" t="s">
        <v>22</v>
      </c>
      <c r="B17" s="6" t="s">
        <v>14</v>
      </c>
      <c r="C17" s="7" t="s">
        <v>23</v>
      </c>
      <c r="D17" s="60">
        <v>2550</v>
      </c>
      <c r="E17" s="9">
        <f t="shared" si="19"/>
        <v>2.8103803012826378E-06</v>
      </c>
      <c r="F17" s="58">
        <v>5500</v>
      </c>
      <c r="G17" s="9">
        <f t="shared" si="20"/>
        <v>6.322313440803092E-06</v>
      </c>
      <c r="H17" s="8">
        <v>41350</v>
      </c>
      <c r="I17" s="9">
        <f t="shared" si="21"/>
        <v>4.7967250570728734E-05</v>
      </c>
      <c r="J17" s="8">
        <v>81850</v>
      </c>
      <c r="K17" s="10">
        <f t="shared" si="22"/>
        <v>9.467743608534373E-05</v>
      </c>
      <c r="L17" s="11">
        <v>19130.79</v>
      </c>
      <c r="M17" s="12">
        <f t="shared" si="23"/>
        <v>2.2925045112452234E-05</v>
      </c>
      <c r="N17" s="11">
        <v>43913.57</v>
      </c>
      <c r="O17" s="9">
        <f t="shared" si="24"/>
        <v>4.962493717374708E-05</v>
      </c>
      <c r="P17" s="13">
        <v>61240.61</v>
      </c>
      <c r="Q17" s="14">
        <f t="shared" si="29"/>
        <v>6.006522309090385E-05</v>
      </c>
      <c r="R17" s="15">
        <v>76153.37</v>
      </c>
      <c r="S17" s="9">
        <f t="shared" si="25"/>
        <v>7.10238321627224E-05</v>
      </c>
      <c r="T17" s="15">
        <v>54940</v>
      </c>
      <c r="U17" s="16">
        <f t="shared" si="26"/>
        <v>5.055040627774421E-05</v>
      </c>
      <c r="V17" s="15">
        <v>17480</v>
      </c>
      <c r="W17" s="16">
        <f t="shared" si="27"/>
        <v>1.655158309953141E-05</v>
      </c>
      <c r="X17" s="15">
        <v>0</v>
      </c>
      <c r="Y17" s="16">
        <f t="shared" si="28"/>
        <v>0</v>
      </c>
      <c r="Z17" s="17">
        <v>0</v>
      </c>
      <c r="AA17" s="9">
        <f t="shared" si="30"/>
        <v>0</v>
      </c>
      <c r="AB17" s="17">
        <v>0</v>
      </c>
      <c r="AC17" s="14">
        <f t="shared" si="31"/>
        <v>0</v>
      </c>
      <c r="AD17" s="17">
        <v>0</v>
      </c>
      <c r="AE17" s="14">
        <f t="shared" si="32"/>
        <v>0</v>
      </c>
      <c r="AF17" s="17">
        <v>6000</v>
      </c>
      <c r="AG17" s="14">
        <f t="shared" si="33"/>
        <v>4.61156255517677E-06</v>
      </c>
      <c r="AH17" s="17">
        <v>0</v>
      </c>
      <c r="AI17" s="14">
        <f t="shared" si="34"/>
        <v>0</v>
      </c>
      <c r="AJ17" s="17">
        <v>0</v>
      </c>
      <c r="AK17" s="14">
        <f t="shared" si="35"/>
        <v>0</v>
      </c>
      <c r="AL17" s="17">
        <v>0</v>
      </c>
      <c r="AM17" s="14">
        <f t="shared" si="36"/>
        <v>0</v>
      </c>
      <c r="AN17" s="17">
        <v>50937</v>
      </c>
      <c r="AO17" s="14">
        <f t="shared" si="37"/>
        <v>4.1926579479347555E-05</v>
      </c>
    </row>
    <row r="18" spans="1:41" ht="12.75">
      <c r="A18" s="6" t="s">
        <v>24</v>
      </c>
      <c r="B18" s="6" t="s">
        <v>14</v>
      </c>
      <c r="C18" s="7" t="s">
        <v>25</v>
      </c>
      <c r="D18" s="60">
        <v>35000</v>
      </c>
      <c r="E18" s="9">
        <f t="shared" si="19"/>
        <v>3.857384727250679E-05</v>
      </c>
      <c r="F18" s="58">
        <v>0</v>
      </c>
      <c r="G18" s="9">
        <f t="shared" si="20"/>
        <v>0</v>
      </c>
      <c r="H18" s="8">
        <v>50591.41</v>
      </c>
      <c r="I18" s="9">
        <f t="shared" si="21"/>
        <v>5.8687565663759894E-05</v>
      </c>
      <c r="J18" s="8">
        <v>89582.63</v>
      </c>
      <c r="K18" s="10">
        <f t="shared" si="22"/>
        <v>0.00010362191479758088</v>
      </c>
      <c r="L18" s="11">
        <v>100000</v>
      </c>
      <c r="M18" s="12">
        <f t="shared" si="23"/>
        <v>0.0001198332380024674</v>
      </c>
      <c r="N18" s="11">
        <v>97300</v>
      </c>
      <c r="O18" s="9">
        <f t="shared" si="24"/>
        <v>0.00010995476767217038</v>
      </c>
      <c r="P18" s="13">
        <v>58000</v>
      </c>
      <c r="Q18" s="14">
        <f t="shared" si="29"/>
        <v>5.6886809900692095E-05</v>
      </c>
      <c r="R18" s="15">
        <v>76092</v>
      </c>
      <c r="S18" s="9">
        <f t="shared" si="25"/>
        <v>7.096659592249001E-05</v>
      </c>
      <c r="T18" s="15">
        <v>46017</v>
      </c>
      <c r="U18" s="16">
        <f t="shared" si="26"/>
        <v>4.234033574231808E-05</v>
      </c>
      <c r="V18" s="15">
        <v>10000</v>
      </c>
      <c r="W18" s="16">
        <f t="shared" si="27"/>
        <v>9.468869050075177E-06</v>
      </c>
      <c r="X18" s="15">
        <v>45898.15</v>
      </c>
      <c r="Y18" s="16">
        <f t="shared" si="28"/>
        <v>4.135059760566982E-05</v>
      </c>
      <c r="Z18" s="17">
        <v>44770</v>
      </c>
      <c r="AA18" s="9">
        <f t="shared" si="30"/>
        <v>3.8033290012602434E-05</v>
      </c>
      <c r="AB18" s="17">
        <v>49800</v>
      </c>
      <c r="AC18" s="14">
        <f t="shared" si="31"/>
        <v>4.080905018866274E-05</v>
      </c>
      <c r="AD18" s="17">
        <v>108610.78</v>
      </c>
      <c r="AE18" s="14">
        <f t="shared" si="32"/>
        <v>8.904436003644515E-05</v>
      </c>
      <c r="AF18" s="17">
        <v>97109.22</v>
      </c>
      <c r="AG18" s="14">
        <f t="shared" si="33"/>
        <v>7.463754045240384E-05</v>
      </c>
      <c r="AH18" s="17">
        <v>148734</v>
      </c>
      <c r="AI18" s="14">
        <f t="shared" si="34"/>
        <v>0.0001083333141668353</v>
      </c>
      <c r="AJ18" s="17">
        <v>98100</v>
      </c>
      <c r="AK18" s="14">
        <f t="shared" si="35"/>
        <v>7.453289763913965E-05</v>
      </c>
      <c r="AL18" s="17">
        <v>90244.3</v>
      </c>
      <c r="AM18" s="14">
        <f t="shared" si="36"/>
        <v>7.147763967819921E-05</v>
      </c>
      <c r="AN18" s="17">
        <v>29587.17</v>
      </c>
      <c r="AO18" s="14">
        <f t="shared" si="37"/>
        <v>2.435339408630205E-05</v>
      </c>
    </row>
    <row r="19" spans="1:41" ht="12.75">
      <c r="A19" s="6" t="s">
        <v>26</v>
      </c>
      <c r="B19" s="6" t="s">
        <v>14</v>
      </c>
      <c r="C19" s="7" t="s">
        <v>27</v>
      </c>
      <c r="D19" s="60">
        <v>23000</v>
      </c>
      <c r="E19" s="9">
        <f t="shared" si="19"/>
        <v>2.534852820764732E-05</v>
      </c>
      <c r="F19" s="58">
        <v>6000</v>
      </c>
      <c r="G19" s="9">
        <f t="shared" si="20"/>
        <v>6.8970692081488285E-06</v>
      </c>
      <c r="H19" s="8">
        <v>0</v>
      </c>
      <c r="I19" s="9">
        <f t="shared" si="21"/>
        <v>0</v>
      </c>
      <c r="J19" s="8">
        <v>12630</v>
      </c>
      <c r="K19" s="10">
        <f t="shared" si="22"/>
        <v>1.4609358799729887E-05</v>
      </c>
      <c r="L19" s="11">
        <v>2667</v>
      </c>
      <c r="M19" s="12">
        <f t="shared" si="23"/>
        <v>3.1959524575258056E-06</v>
      </c>
      <c r="N19" s="11">
        <v>0</v>
      </c>
      <c r="O19" s="9">
        <f t="shared" si="24"/>
        <v>0</v>
      </c>
      <c r="P19" s="13">
        <v>0</v>
      </c>
      <c r="Q19" s="14">
        <f t="shared" si="29"/>
        <v>0</v>
      </c>
      <c r="R19" s="15">
        <v>0</v>
      </c>
      <c r="S19" s="9">
        <f t="shared" si="25"/>
        <v>0</v>
      </c>
      <c r="T19" s="15">
        <v>1000</v>
      </c>
      <c r="U19" s="16">
        <f t="shared" si="26"/>
        <v>9.201020436429597E-07</v>
      </c>
      <c r="V19" s="15">
        <v>0</v>
      </c>
      <c r="W19" s="16">
        <f t="shared" si="27"/>
        <v>0</v>
      </c>
      <c r="X19" s="15">
        <v>0</v>
      </c>
      <c r="Y19" s="16">
        <f t="shared" si="28"/>
        <v>0</v>
      </c>
      <c r="Z19" s="17">
        <v>0</v>
      </c>
      <c r="AA19" s="9">
        <f t="shared" si="30"/>
        <v>0</v>
      </c>
      <c r="AB19" s="17">
        <v>0</v>
      </c>
      <c r="AC19" s="14">
        <f t="shared" si="31"/>
        <v>0</v>
      </c>
      <c r="AD19" s="17">
        <v>0</v>
      </c>
      <c r="AE19" s="14">
        <f t="shared" si="32"/>
        <v>0</v>
      </c>
      <c r="AF19" s="17">
        <v>0</v>
      </c>
      <c r="AG19" s="14">
        <f t="shared" si="33"/>
        <v>0</v>
      </c>
      <c r="AH19" s="17">
        <v>0</v>
      </c>
      <c r="AI19" s="14">
        <f t="shared" si="34"/>
        <v>0</v>
      </c>
      <c r="AJ19" s="17">
        <v>0</v>
      </c>
      <c r="AK19" s="14">
        <f t="shared" si="35"/>
        <v>0</v>
      </c>
      <c r="AL19" s="17">
        <v>12902</v>
      </c>
      <c r="AM19" s="14">
        <f t="shared" si="36"/>
        <v>1.0218977898084713E-05</v>
      </c>
      <c r="AN19" s="17">
        <v>17500</v>
      </c>
      <c r="AO19" s="14">
        <f t="shared" si="37"/>
        <v>1.4404365017346569E-05</v>
      </c>
    </row>
    <row r="20" spans="1:41" ht="21">
      <c r="A20" s="6" t="s">
        <v>28</v>
      </c>
      <c r="B20" s="6" t="s">
        <v>14</v>
      </c>
      <c r="C20" s="7" t="s">
        <v>15</v>
      </c>
      <c r="D20" s="60">
        <v>0</v>
      </c>
      <c r="E20" s="9">
        <f t="shared" si="19"/>
        <v>0</v>
      </c>
      <c r="F20" s="58">
        <v>0</v>
      </c>
      <c r="G20" s="9">
        <f t="shared" si="20"/>
        <v>0</v>
      </c>
      <c r="H20" s="8">
        <v>1019226</v>
      </c>
      <c r="I20" s="9">
        <f t="shared" si="21"/>
        <v>0.0011823329850109206</v>
      </c>
      <c r="J20" s="8">
        <v>148500</v>
      </c>
      <c r="K20" s="10">
        <f t="shared" si="22"/>
        <v>0.0001717727459825723</v>
      </c>
      <c r="L20" s="11">
        <v>0</v>
      </c>
      <c r="M20" s="12">
        <f t="shared" si="23"/>
        <v>0</v>
      </c>
      <c r="N20" s="11">
        <v>0</v>
      </c>
      <c r="O20" s="9">
        <f t="shared" si="24"/>
        <v>0</v>
      </c>
      <c r="P20" s="13">
        <v>0</v>
      </c>
      <c r="Q20" s="14">
        <f t="shared" si="29"/>
        <v>0</v>
      </c>
      <c r="R20" s="15">
        <v>0</v>
      </c>
      <c r="S20" s="9">
        <f t="shared" si="25"/>
        <v>0</v>
      </c>
      <c r="T20" s="15">
        <v>0</v>
      </c>
      <c r="U20" s="16">
        <f t="shared" si="26"/>
        <v>0</v>
      </c>
      <c r="V20" s="15">
        <v>141149</v>
      </c>
      <c r="W20" s="16">
        <f t="shared" si="27"/>
        <v>0.0001336521397549061</v>
      </c>
      <c r="X20" s="15">
        <v>62585</v>
      </c>
      <c r="Y20" s="16">
        <f t="shared" si="28"/>
        <v>5.638412770778006E-05</v>
      </c>
      <c r="Z20" s="17">
        <v>20346.61</v>
      </c>
      <c r="AA20" s="9">
        <f t="shared" si="30"/>
        <v>1.728497920266511E-05</v>
      </c>
      <c r="AB20" s="17">
        <v>0</v>
      </c>
      <c r="AC20" s="14">
        <f t="shared" si="31"/>
        <v>0</v>
      </c>
      <c r="AD20" s="17">
        <v>2003.39</v>
      </c>
      <c r="AE20" s="14">
        <f t="shared" si="32"/>
        <v>1.6424758247147646E-06</v>
      </c>
      <c r="AF20" s="17">
        <v>0</v>
      </c>
      <c r="AG20" s="14">
        <f t="shared" si="33"/>
        <v>0</v>
      </c>
      <c r="AH20" s="17">
        <v>0</v>
      </c>
      <c r="AI20" s="14">
        <f t="shared" si="34"/>
        <v>0</v>
      </c>
      <c r="AJ20" s="17">
        <v>0</v>
      </c>
      <c r="AK20" s="14">
        <f t="shared" si="35"/>
        <v>0</v>
      </c>
      <c r="AL20" s="17">
        <v>72560.93</v>
      </c>
      <c r="AM20" s="14">
        <f t="shared" si="36"/>
        <v>5.7471596646603E-05</v>
      </c>
      <c r="AN20" s="17">
        <v>78928.69</v>
      </c>
      <c r="AO20" s="14">
        <f t="shared" si="37"/>
        <v>6.496672349148526E-05</v>
      </c>
    </row>
    <row r="21" spans="1:40" ht="12.75">
      <c r="A21" s="6" t="s">
        <v>217</v>
      </c>
      <c r="B21" s="6" t="s">
        <v>14</v>
      </c>
      <c r="C21" s="59" t="s">
        <v>218</v>
      </c>
      <c r="D21" s="60">
        <v>0</v>
      </c>
      <c r="E21" s="9">
        <f t="shared" si="19"/>
        <v>0</v>
      </c>
      <c r="F21" s="58">
        <v>0</v>
      </c>
      <c r="G21" s="9">
        <f t="shared" si="20"/>
        <v>0</v>
      </c>
      <c r="H21" s="8">
        <v>0</v>
      </c>
      <c r="I21" s="9">
        <f t="shared" si="21"/>
        <v>0</v>
      </c>
      <c r="J21" s="8">
        <v>0</v>
      </c>
      <c r="K21" s="10">
        <f t="shared" si="22"/>
        <v>0</v>
      </c>
      <c r="L21" s="11">
        <v>0</v>
      </c>
      <c r="M21" s="12">
        <f t="shared" si="23"/>
        <v>0</v>
      </c>
      <c r="N21" s="11">
        <v>0</v>
      </c>
      <c r="O21" s="9">
        <f t="shared" si="24"/>
        <v>0</v>
      </c>
      <c r="P21" s="13">
        <v>50000</v>
      </c>
      <c r="Q21" s="14">
        <f t="shared" si="29"/>
        <v>4.9040353362665597E-05</v>
      </c>
      <c r="R21" s="15"/>
      <c r="S21" s="9"/>
      <c r="T21" s="15"/>
      <c r="U21" s="16"/>
      <c r="V21" s="15"/>
      <c r="W21" s="16"/>
      <c r="X21" s="15"/>
      <c r="Y21" s="16"/>
      <c r="Z21" s="17"/>
      <c r="AA21" s="9"/>
      <c r="AB21" s="17"/>
      <c r="AC21" s="14"/>
      <c r="AD21" s="17"/>
      <c r="AE21" s="14"/>
      <c r="AF21" s="17"/>
      <c r="AH21" s="17"/>
      <c r="AJ21" s="17"/>
      <c r="AL21" s="17"/>
      <c r="AN21" s="17"/>
    </row>
    <row r="22" spans="1:40" ht="12.75">
      <c r="A22" s="35" t="s">
        <v>202</v>
      </c>
      <c r="B22" s="35" t="s">
        <v>14</v>
      </c>
      <c r="C22" s="36" t="s">
        <v>204</v>
      </c>
      <c r="D22" s="60">
        <v>23020542.4</v>
      </c>
      <c r="E22" s="9">
        <f t="shared" si="19"/>
        <v>0.025371168190510482</v>
      </c>
      <c r="F22" s="58">
        <v>19962105.12</v>
      </c>
      <c r="G22" s="9">
        <f t="shared" si="20"/>
        <v>0.02294667009216368</v>
      </c>
      <c r="H22" s="8">
        <v>20343686.13</v>
      </c>
      <c r="I22" s="9">
        <f t="shared" si="21"/>
        <v>0.023599291176057285</v>
      </c>
      <c r="J22" s="8">
        <v>19772195.91</v>
      </c>
      <c r="K22" s="10">
        <f t="shared" si="22"/>
        <v>0.022870871283273298</v>
      </c>
      <c r="L22" s="11">
        <v>23075752.9</v>
      </c>
      <c r="M22" s="12">
        <f t="shared" si="23"/>
        <v>0.027652421893518273</v>
      </c>
      <c r="N22" s="11">
        <v>19412222.89</v>
      </c>
      <c r="O22" s="9">
        <f t="shared" si="24"/>
        <v>0.02193696256804047</v>
      </c>
      <c r="P22" s="13">
        <v>20205900.79</v>
      </c>
      <c r="Q22" s="14">
        <f t="shared" si="29"/>
        <v>0.01981809029505128</v>
      </c>
      <c r="R22" s="15">
        <v>19669800.94</v>
      </c>
      <c r="S22" s="9">
        <f>R22/$R$118</f>
        <v>0.01834488271020336</v>
      </c>
      <c r="T22" s="15">
        <v>13892474.95</v>
      </c>
      <c r="U22" s="16">
        <f>T22/$T$118</f>
        <v>0.012782494592753624</v>
      </c>
      <c r="V22" s="15">
        <v>8908166.18</v>
      </c>
      <c r="W22" s="16">
        <f>V22/$V$118</f>
        <v>0.008435025903472842</v>
      </c>
      <c r="X22" s="15">
        <v>5563354.68</v>
      </c>
      <c r="Y22" s="16">
        <f>X22/$X$118</f>
        <v>0.005012141899189836</v>
      </c>
      <c r="Z22" s="17"/>
      <c r="AA22" s="9"/>
      <c r="AB22" s="17"/>
      <c r="AC22" s="14"/>
      <c r="AD22" s="17"/>
      <c r="AE22" s="14"/>
      <c r="AF22" s="17"/>
      <c r="AH22" s="17"/>
      <c r="AJ22" s="17"/>
      <c r="AL22" s="17"/>
      <c r="AN22" s="17"/>
    </row>
    <row r="23" spans="1:41" s="30" customFormat="1" ht="12.75">
      <c r="A23" s="18"/>
      <c r="B23" s="18"/>
      <c r="C23" s="19" t="s">
        <v>184</v>
      </c>
      <c r="D23" s="26">
        <f>SUM(D13:D22)</f>
        <v>81566964.72</v>
      </c>
      <c r="E23" s="21">
        <f t="shared" si="19"/>
        <v>0.08989576113117799</v>
      </c>
      <c r="F23" s="20">
        <f>SUM(F12:F22)</f>
        <v>80131594.33</v>
      </c>
      <c r="G23" s="21">
        <f t="shared" si="20"/>
        <v>0.0921121919755527</v>
      </c>
      <c r="H23" s="20">
        <f>SUM(H13:H22)</f>
        <v>81915191.36</v>
      </c>
      <c r="I23" s="21">
        <f t="shared" si="21"/>
        <v>0.09502409938365934</v>
      </c>
      <c r="J23" s="20">
        <f>SUM(J13:J22)</f>
        <v>88447132.52999999</v>
      </c>
      <c r="K23" s="22">
        <f t="shared" si="22"/>
        <v>0.1023084634946976</v>
      </c>
      <c r="L23" s="23">
        <f>SUM(L13:L22)</f>
        <v>93761698.9</v>
      </c>
      <c r="M23" s="24">
        <f t="shared" si="23"/>
        <v>0.11235767979799387</v>
      </c>
      <c r="N23" s="20">
        <f>SUM(N12:N22)</f>
        <v>93753484.33</v>
      </c>
      <c r="O23" s="21">
        <f t="shared" si="24"/>
        <v>0.10594699473752944</v>
      </c>
      <c r="P23" s="20">
        <f>SUM(P13:P22)</f>
        <v>101424704.88999999</v>
      </c>
      <c r="Q23" s="25">
        <f t="shared" si="29"/>
        <v>0.09947806735019354</v>
      </c>
      <c r="R23" s="20">
        <f>SUM(R12:R22)</f>
        <v>105614692.52</v>
      </c>
      <c r="S23" s="21">
        <f>R23/$R$118</f>
        <v>0.09850069925281064</v>
      </c>
      <c r="T23" s="26">
        <f>SUM(T12:T22)</f>
        <v>106800757.92</v>
      </c>
      <c r="U23" s="27">
        <f>T23/$T$118</f>
        <v>0.09826759562480902</v>
      </c>
      <c r="V23" s="26">
        <f>SUM(V12:V22)</f>
        <v>107363672.81</v>
      </c>
      <c r="W23" s="27">
        <f>V23/$V$118</f>
        <v>0.10166125585730068</v>
      </c>
      <c r="X23" s="26">
        <f>SUM(X12:X22)</f>
        <v>109507370.07000002</v>
      </c>
      <c r="Y23" s="27">
        <f>X23/$X$118</f>
        <v>0.09865746646912221</v>
      </c>
      <c r="Z23" s="28">
        <f>SUM(Z13:Z20)</f>
        <v>113722777.84</v>
      </c>
      <c r="AA23" s="21">
        <f>Z23/$Z$118</f>
        <v>0.09661048449022734</v>
      </c>
      <c r="AB23" s="29">
        <f>SUM(AB13:AB20)</f>
        <v>104058034.06</v>
      </c>
      <c r="AC23" s="25">
        <f>AB23/$AB$118</f>
        <v>0.08527127579293406</v>
      </c>
      <c r="AD23" s="28">
        <f>SUM(AD13:AD20)</f>
        <v>105183752.67</v>
      </c>
      <c r="AE23" s="25">
        <f>AD23/$AD$118</f>
        <v>0.08623471761027662</v>
      </c>
      <c r="AF23" s="29">
        <f>SUM(AF13:AF20)</f>
        <v>106369076.74999999</v>
      </c>
      <c r="AG23" s="25">
        <f>AF23/$AF$118</f>
        <v>0.08175460856150397</v>
      </c>
      <c r="AH23" s="29">
        <f>SUM(AH13:AH20)</f>
        <v>113578199.47</v>
      </c>
      <c r="AI23" s="25">
        <f>AH23/$AH$118</f>
        <v>0.08272690014177657</v>
      </c>
      <c r="AJ23" s="29">
        <f>SUM(AJ13:AJ20)</f>
        <v>108597213.58</v>
      </c>
      <c r="AK23" s="25">
        <f>AJ23/$AJ$118</f>
        <v>0.0825083078863805</v>
      </c>
      <c r="AL23" s="29">
        <f>SUM(AL13:AL20)</f>
        <v>102209747.31</v>
      </c>
      <c r="AM23" s="25">
        <f>AL23/$AL$118</f>
        <v>0.0809548247349026</v>
      </c>
      <c r="AN23" s="29">
        <f>SUM(AN13:AN20)</f>
        <v>108553053.98</v>
      </c>
      <c r="AO23" s="25">
        <f>AN23/$AN$118</f>
        <v>0.08935073218717976</v>
      </c>
    </row>
    <row r="24" spans="1:40" ht="12.75">
      <c r="A24" s="6"/>
      <c r="B24" s="6"/>
      <c r="C24" s="7"/>
      <c r="E24" s="9"/>
      <c r="F24" s="31"/>
      <c r="G24" s="9"/>
      <c r="H24" s="31"/>
      <c r="I24" s="9"/>
      <c r="J24" s="31"/>
      <c r="K24" s="10"/>
      <c r="M24" s="12"/>
      <c r="N24" s="31"/>
      <c r="O24" s="9"/>
      <c r="P24" s="31"/>
      <c r="Q24" s="14"/>
      <c r="R24" s="31"/>
      <c r="S24" s="9"/>
      <c r="U24" s="16"/>
      <c r="V24" s="13"/>
      <c r="W24" s="16"/>
      <c r="X24" s="13"/>
      <c r="Y24" s="16"/>
      <c r="Z24" s="7"/>
      <c r="AA24" s="9"/>
      <c r="AC24" s="14"/>
      <c r="AD24" s="7"/>
      <c r="AE24" s="14"/>
      <c r="AF24" s="17"/>
      <c r="AH24" s="17"/>
      <c r="AJ24" s="17"/>
      <c r="AL24" s="17"/>
      <c r="AN24" s="17"/>
    </row>
    <row r="25" spans="1:41" ht="21">
      <c r="A25" s="6" t="s">
        <v>29</v>
      </c>
      <c r="B25" s="6" t="s">
        <v>30</v>
      </c>
      <c r="C25" s="7" t="s">
        <v>31</v>
      </c>
      <c r="D25" s="60">
        <v>13078351.38</v>
      </c>
      <c r="E25" s="9">
        <f aca="true" t="shared" si="38" ref="E25:E33">D25/$D$118</f>
        <v>0.0144137808202371</v>
      </c>
      <c r="F25" s="58">
        <v>13872140.22</v>
      </c>
      <c r="G25" s="9">
        <f aca="true" t="shared" si="39" ref="G25:G33">F25/$F$118</f>
        <v>0.015946185193747485</v>
      </c>
      <c r="H25" s="8">
        <v>14992844.86</v>
      </c>
      <c r="I25" s="9">
        <f aca="true" t="shared" si="40" ref="I25:I33">H25/$H$118</f>
        <v>0.017392153474430044</v>
      </c>
      <c r="J25" s="8">
        <v>14645169.68</v>
      </c>
      <c r="K25" s="10">
        <f aca="true" t="shared" si="41" ref="K25:K33">J25/$J$118</f>
        <v>0.01694034351053407</v>
      </c>
      <c r="L25" s="11">
        <v>13721931.3</v>
      </c>
      <c r="M25" s="12">
        <f aca="true" t="shared" si="42" ref="M25:M33">L25/$L$118</f>
        <v>0.01644343459326407</v>
      </c>
      <c r="N25" s="11">
        <v>13848307.78</v>
      </c>
      <c r="O25" s="9">
        <f aca="true" t="shared" si="43" ref="O25:O33">N25/$N$118</f>
        <v>0.01564940868039681</v>
      </c>
      <c r="P25" s="13">
        <v>12674897.66</v>
      </c>
      <c r="Q25" s="14">
        <f aca="true" t="shared" si="44" ref="Q25:Q33">P25/$P$118</f>
        <v>0.012431629201640466</v>
      </c>
      <c r="R25" s="15">
        <v>19082517.33</v>
      </c>
      <c r="S25" s="9">
        <f aca="true" t="shared" si="45" ref="S25:S33">R25/$R$118</f>
        <v>0.01779715734297985</v>
      </c>
      <c r="T25" s="15">
        <v>12716631.98</v>
      </c>
      <c r="U25" s="16">
        <f aca="true" t="shared" si="46" ref="U25:U33">T25/$T$118</f>
        <v>0.011700599073053418</v>
      </c>
      <c r="V25" s="15">
        <v>10765245.82</v>
      </c>
      <c r="W25" s="16">
        <f aca="true" t="shared" si="47" ref="W25:W33">V25/$V$118</f>
        <v>0.010193470296144917</v>
      </c>
      <c r="X25" s="15">
        <v>9587510.26</v>
      </c>
      <c r="Y25" s="16">
        <f aca="true" t="shared" si="48" ref="Y25:Y33">X25/$X$118</f>
        <v>0.008637587327626295</v>
      </c>
      <c r="Z25" s="17">
        <v>8444538.58</v>
      </c>
      <c r="AA25" s="9">
        <f aca="true" t="shared" si="49" ref="AA25:AA33">Z25/$Z$118</f>
        <v>0.007173857155142952</v>
      </c>
      <c r="AB25" s="17">
        <v>9201520.36</v>
      </c>
      <c r="AC25" s="14">
        <f aca="true" t="shared" si="50" ref="AC25:AC33">AB25/$AB$118</f>
        <v>0.007540267192434578</v>
      </c>
      <c r="AD25" s="17">
        <v>8298434.29</v>
      </c>
      <c r="AE25" s="14">
        <f aca="true" t="shared" si="51" ref="AE25:AE33">AD25/$AD$118</f>
        <v>0.00680345699255214</v>
      </c>
      <c r="AF25" s="17">
        <v>7021757.74</v>
      </c>
      <c r="AG25" s="14">
        <f aca="true" t="shared" si="52" ref="AG25:AG33">AF25/$AF$118</f>
        <v>0.0053968791775511095</v>
      </c>
      <c r="AH25" s="17">
        <v>7788974.62</v>
      </c>
      <c r="AI25" s="14">
        <f aca="true" t="shared" si="53" ref="AI25:AI33">AH25/$AH$118</f>
        <v>0.005673251808906952</v>
      </c>
      <c r="AJ25" s="17">
        <v>8021093.44</v>
      </c>
      <c r="AK25" s="14">
        <f aca="true" t="shared" si="54" ref="AK25:AK33">AJ25/$AJ$118</f>
        <v>0.006094142062359782</v>
      </c>
      <c r="AL25" s="17">
        <v>9060174.09</v>
      </c>
      <c r="AM25" s="14">
        <f aca="true" t="shared" si="55" ref="AM25:AM33">AL25/$AL$118</f>
        <v>0.007176074932453091</v>
      </c>
      <c r="AN25" s="17">
        <v>6826064.19</v>
      </c>
      <c r="AO25" s="14">
        <f aca="true" t="shared" si="56" ref="AO25:AO33">AN25/$AN$118</f>
        <v>0.005618578298548465</v>
      </c>
    </row>
    <row r="26" spans="1:41" ht="12.75">
      <c r="A26" s="6" t="s">
        <v>32</v>
      </c>
      <c r="B26" s="6" t="s">
        <v>30</v>
      </c>
      <c r="C26" s="7" t="s">
        <v>33</v>
      </c>
      <c r="D26" s="60">
        <v>2426646.02</v>
      </c>
      <c r="E26" s="9">
        <f t="shared" si="38"/>
        <v>0.002674430655997613</v>
      </c>
      <c r="F26" s="58">
        <v>150519.42</v>
      </c>
      <c r="G26" s="9">
        <f t="shared" si="39"/>
        <v>0.00017302380948507016</v>
      </c>
      <c r="H26" s="8">
        <v>175445.26</v>
      </c>
      <c r="I26" s="9">
        <f t="shared" si="40"/>
        <v>0.00020352180768722254</v>
      </c>
      <c r="J26" s="8">
        <v>890000</v>
      </c>
      <c r="K26" s="10">
        <f t="shared" si="41"/>
        <v>0.0010294797570672683</v>
      </c>
      <c r="L26" s="11">
        <v>0</v>
      </c>
      <c r="M26" s="12">
        <f t="shared" si="42"/>
        <v>0</v>
      </c>
      <c r="N26" s="11">
        <v>58828.5</v>
      </c>
      <c r="O26" s="9">
        <f t="shared" si="43"/>
        <v>6.647969218912924E-05</v>
      </c>
      <c r="P26" s="13">
        <v>637944.39</v>
      </c>
      <c r="Q26" s="14">
        <f t="shared" si="44"/>
        <v>0.0006257003662266031</v>
      </c>
      <c r="R26" s="15">
        <v>398320</v>
      </c>
      <c r="S26" s="9">
        <f t="shared" si="45"/>
        <v>0.0003714899659339513</v>
      </c>
      <c r="T26" s="15">
        <v>5060360.11</v>
      </c>
      <c r="U26" s="16">
        <f t="shared" si="46"/>
        <v>0.004656047678780313</v>
      </c>
      <c r="V26" s="15">
        <v>2093624.42</v>
      </c>
      <c r="W26" s="16">
        <f t="shared" si="47"/>
        <v>0.0019824255473019593</v>
      </c>
      <c r="X26" s="15">
        <v>121974</v>
      </c>
      <c r="Y26" s="16">
        <f t="shared" si="48"/>
        <v>0.00010988891256736862</v>
      </c>
      <c r="Z26" s="17">
        <v>1534153.23</v>
      </c>
      <c r="AA26" s="9">
        <f t="shared" si="49"/>
        <v>0.00130330343355731</v>
      </c>
      <c r="AB26" s="17">
        <v>600878.77</v>
      </c>
      <c r="AC26" s="14">
        <f t="shared" si="50"/>
        <v>0.0004923954193219263</v>
      </c>
      <c r="AD26" s="17">
        <v>460353</v>
      </c>
      <c r="AE26" s="14">
        <f t="shared" si="51"/>
        <v>0.0003774196104277829</v>
      </c>
      <c r="AF26" s="17">
        <v>2340791.06</v>
      </c>
      <c r="AG26" s="14">
        <f t="shared" si="52"/>
        <v>0.0017991174002980898</v>
      </c>
      <c r="AH26" s="17">
        <v>2549872.37</v>
      </c>
      <c r="AI26" s="14">
        <f t="shared" si="53"/>
        <v>0.0018572493481284905</v>
      </c>
      <c r="AJ26" s="17">
        <v>7140479.14</v>
      </c>
      <c r="AK26" s="14">
        <f t="shared" si="54"/>
        <v>0.005425082577329581</v>
      </c>
      <c r="AL26" s="17">
        <v>934194.66</v>
      </c>
      <c r="AM26" s="14">
        <f t="shared" si="55"/>
        <v>0.0007399251730777215</v>
      </c>
      <c r="AN26" s="17">
        <v>2854577.93</v>
      </c>
      <c r="AO26" s="14">
        <f t="shared" si="56"/>
        <v>0.002349621855667519</v>
      </c>
    </row>
    <row r="27" spans="1:41" ht="12.75">
      <c r="A27" s="6" t="s">
        <v>34</v>
      </c>
      <c r="B27" s="6" t="s">
        <v>30</v>
      </c>
      <c r="C27" s="7" t="s">
        <v>35</v>
      </c>
      <c r="D27" s="60">
        <v>17721296.72</v>
      </c>
      <c r="E27" s="9">
        <f t="shared" si="38"/>
        <v>0.0195308169470873</v>
      </c>
      <c r="F27" s="58">
        <v>15630815.61</v>
      </c>
      <c r="G27" s="9">
        <f t="shared" si="39"/>
        <v>0.017967802840330508</v>
      </c>
      <c r="H27" s="8">
        <v>21684364</v>
      </c>
      <c r="I27" s="9">
        <f t="shared" si="40"/>
        <v>0.025154518052113415</v>
      </c>
      <c r="J27" s="8">
        <v>24286801.34</v>
      </c>
      <c r="K27" s="10">
        <f t="shared" si="41"/>
        <v>0.028093000385892367</v>
      </c>
      <c r="L27" s="11">
        <v>19501701.61</v>
      </c>
      <c r="M27" s="12">
        <f t="shared" si="42"/>
        <v>0.02336952050484232</v>
      </c>
      <c r="N27" s="11">
        <v>26167968</v>
      </c>
      <c r="O27" s="9">
        <f t="shared" si="43"/>
        <v>0.029571355004036882</v>
      </c>
      <c r="P27" s="13">
        <v>27343362.09</v>
      </c>
      <c r="Q27" s="14">
        <f t="shared" si="44"/>
        <v>0.02681856278033829</v>
      </c>
      <c r="R27" s="15">
        <v>47186405.8</v>
      </c>
      <c r="S27" s="9">
        <f t="shared" si="45"/>
        <v>0.04400802441049307</v>
      </c>
      <c r="T27" s="15">
        <v>34918485.5</v>
      </c>
      <c r="U27" s="16">
        <f t="shared" si="46"/>
        <v>0.03212856986946706</v>
      </c>
      <c r="V27" s="15">
        <v>35790050.72</v>
      </c>
      <c r="W27" s="16">
        <f t="shared" si="47"/>
        <v>0.03388913035632288</v>
      </c>
      <c r="X27" s="15">
        <v>40091086.76</v>
      </c>
      <c r="Y27" s="16">
        <f t="shared" si="48"/>
        <v>0.03611889359781945</v>
      </c>
      <c r="Z27" s="17">
        <v>48627811.81</v>
      </c>
      <c r="AA27" s="9">
        <f t="shared" si="49"/>
        <v>0.041310602395532366</v>
      </c>
      <c r="AB27" s="17">
        <v>47908932.26</v>
      </c>
      <c r="AC27" s="14">
        <f t="shared" si="50"/>
        <v>0.03925939801372657</v>
      </c>
      <c r="AD27" s="17">
        <v>45935483.33</v>
      </c>
      <c r="AE27" s="14">
        <f t="shared" si="51"/>
        <v>0.03766012651860749</v>
      </c>
      <c r="AF27" s="17">
        <v>52094407.92</v>
      </c>
      <c r="AG27" s="14">
        <f t="shared" si="52"/>
        <v>0.040039436816329356</v>
      </c>
      <c r="AH27" s="17">
        <v>45469325.87</v>
      </c>
      <c r="AI27" s="14">
        <f t="shared" si="53"/>
        <v>0.03311847166370111</v>
      </c>
      <c r="AJ27" s="17">
        <v>47818124.41</v>
      </c>
      <c r="AK27" s="14">
        <f t="shared" si="54"/>
        <v>0.03633051347549618</v>
      </c>
      <c r="AL27" s="17">
        <v>57017260.42</v>
      </c>
      <c r="AM27" s="14">
        <f t="shared" si="55"/>
        <v>0.04516029484121224</v>
      </c>
      <c r="AN27" s="17">
        <v>60571220.08</v>
      </c>
      <c r="AO27" s="14">
        <f t="shared" si="56"/>
        <v>0.0498565693473344</v>
      </c>
    </row>
    <row r="28" spans="1:41" ht="21">
      <c r="A28" s="6" t="s">
        <v>36</v>
      </c>
      <c r="B28" s="6" t="s">
        <v>30</v>
      </c>
      <c r="C28" s="39" t="s">
        <v>187</v>
      </c>
      <c r="D28" s="60">
        <v>7258954.83</v>
      </c>
      <c r="E28" s="9">
        <f t="shared" si="38"/>
        <v>0.00800016614201273</v>
      </c>
      <c r="F28" s="58">
        <v>5752087.67</v>
      </c>
      <c r="G28" s="9">
        <f t="shared" si="39"/>
        <v>0.00661209112522159</v>
      </c>
      <c r="H28" s="8">
        <v>5306309.15</v>
      </c>
      <c r="I28" s="9">
        <f t="shared" si="40"/>
        <v>0.006155479095617911</v>
      </c>
      <c r="J28" s="8">
        <v>3693262.62</v>
      </c>
      <c r="K28" s="10">
        <f t="shared" si="41"/>
        <v>0.004272066409913734</v>
      </c>
      <c r="L28" s="11">
        <v>6304935.04</v>
      </c>
      <c r="M28" s="12">
        <f t="shared" si="42"/>
        <v>0.0075554078123841635</v>
      </c>
      <c r="N28" s="11">
        <v>6785594.87</v>
      </c>
      <c r="O28" s="9">
        <f t="shared" si="43"/>
        <v>0.007668124434206795</v>
      </c>
      <c r="P28" s="13">
        <v>7001522.38</v>
      </c>
      <c r="Q28" s="14">
        <f t="shared" si="44"/>
        <v>0.006867142631836229</v>
      </c>
      <c r="R28" s="15">
        <v>7950541.74</v>
      </c>
      <c r="S28" s="9">
        <f t="shared" si="45"/>
        <v>0.007415009239177189</v>
      </c>
      <c r="T28" s="15">
        <v>7718640.48</v>
      </c>
      <c r="U28" s="16">
        <f t="shared" si="46"/>
        <v>0.007101936879793276</v>
      </c>
      <c r="V28" s="15">
        <v>6584892.84</v>
      </c>
      <c r="W28" s="16">
        <f t="shared" si="47"/>
        <v>0.006235148801073763</v>
      </c>
      <c r="X28" s="15">
        <v>6410825.75</v>
      </c>
      <c r="Y28" s="16">
        <f t="shared" si="48"/>
        <v>0.005775646205965086</v>
      </c>
      <c r="Z28" s="17">
        <v>6111538.4</v>
      </c>
      <c r="AA28" s="9">
        <f t="shared" si="49"/>
        <v>0.005191912271395048</v>
      </c>
      <c r="AB28" s="17">
        <v>12812245.09</v>
      </c>
      <c r="AC28" s="14">
        <f t="shared" si="50"/>
        <v>0.010499107488097544</v>
      </c>
      <c r="AD28" s="17">
        <v>7545053.01</v>
      </c>
      <c r="AE28" s="14">
        <f t="shared" si="51"/>
        <v>0.006185798653839924</v>
      </c>
      <c r="AF28" s="17">
        <v>7298272.73</v>
      </c>
      <c r="AG28" s="14">
        <f t="shared" si="52"/>
        <v>0.00560940687318929</v>
      </c>
      <c r="AH28" s="17">
        <v>6614192.03</v>
      </c>
      <c r="AI28" s="14">
        <f t="shared" si="53"/>
        <v>0.004817575962091843</v>
      </c>
      <c r="AJ28" s="17">
        <v>6203589.13</v>
      </c>
      <c r="AK28" s="14">
        <f t="shared" si="54"/>
        <v>0.004713266805520586</v>
      </c>
      <c r="AL28" s="17">
        <v>8147535.55</v>
      </c>
      <c r="AM28" s="14">
        <f t="shared" si="55"/>
        <v>0.006453223198675358</v>
      </c>
      <c r="AN28" s="17">
        <v>9443977.19</v>
      </c>
      <c r="AO28" s="14">
        <f t="shared" si="56"/>
        <v>0.007773399694871711</v>
      </c>
    </row>
    <row r="29" spans="1:41" ht="12.75">
      <c r="A29" s="6" t="s">
        <v>37</v>
      </c>
      <c r="B29" s="6" t="s">
        <v>30</v>
      </c>
      <c r="C29" s="7" t="s">
        <v>38</v>
      </c>
      <c r="D29" s="60">
        <v>5203717.68</v>
      </c>
      <c r="E29" s="9">
        <f t="shared" si="38"/>
        <v>0.005735068886787525</v>
      </c>
      <c r="F29" s="58">
        <v>1661230.71</v>
      </c>
      <c r="G29" s="9">
        <f t="shared" si="39"/>
        <v>0.0019096038629287026</v>
      </c>
      <c r="H29" s="8">
        <v>8313733.64</v>
      </c>
      <c r="I29" s="9">
        <f t="shared" si="40"/>
        <v>0.009644182459206207</v>
      </c>
      <c r="J29" s="8">
        <v>3602387.7</v>
      </c>
      <c r="K29" s="10">
        <f t="shared" si="41"/>
        <v>0.004166949678941703</v>
      </c>
      <c r="L29" s="11">
        <v>3043996.76</v>
      </c>
      <c r="M29" s="12">
        <f t="shared" si="42"/>
        <v>0.0036477198821981962</v>
      </c>
      <c r="N29" s="11">
        <v>2770890.93</v>
      </c>
      <c r="O29" s="9">
        <f t="shared" si="43"/>
        <v>0.0031312710015732183</v>
      </c>
      <c r="P29" s="13">
        <v>2788765.69</v>
      </c>
      <c r="Q29" s="14">
        <f t="shared" si="44"/>
        <v>0.002735241097665559</v>
      </c>
      <c r="R29" s="15">
        <v>2765318.74</v>
      </c>
      <c r="S29" s="9">
        <f t="shared" si="45"/>
        <v>0.0025790524315101354</v>
      </c>
      <c r="T29" s="15">
        <v>5106712.27</v>
      </c>
      <c r="U29" s="16">
        <f t="shared" si="46"/>
        <v>0.004698696395923577</v>
      </c>
      <c r="V29" s="15">
        <v>2544222.69</v>
      </c>
      <c r="W29" s="16">
        <f t="shared" si="47"/>
        <v>0.002409091148584001</v>
      </c>
      <c r="X29" s="15">
        <v>3025249.06</v>
      </c>
      <c r="Y29" s="16">
        <f t="shared" si="48"/>
        <v>0.0027255097762543994</v>
      </c>
      <c r="Z29" s="17">
        <v>3382788.42</v>
      </c>
      <c r="AA29" s="9">
        <f t="shared" si="49"/>
        <v>0.0028737675458819114</v>
      </c>
      <c r="AB29" s="17">
        <v>4698917.07</v>
      </c>
      <c r="AC29" s="14">
        <f t="shared" si="50"/>
        <v>0.003850569127349278</v>
      </c>
      <c r="AD29" s="17">
        <v>5280699.32</v>
      </c>
      <c r="AE29" s="14">
        <f t="shared" si="51"/>
        <v>0.004329372199465754</v>
      </c>
      <c r="AF29" s="17">
        <v>7433100.49</v>
      </c>
      <c r="AG29" s="14">
        <f t="shared" si="52"/>
        <v>0.005713034648091683</v>
      </c>
      <c r="AH29" s="17">
        <v>6697634.59</v>
      </c>
      <c r="AI29" s="14">
        <f t="shared" si="53"/>
        <v>0.004878352980576957</v>
      </c>
      <c r="AJ29" s="17">
        <v>3569814.44</v>
      </c>
      <c r="AK29" s="14">
        <f t="shared" si="54"/>
        <v>0.0027122182899820863</v>
      </c>
      <c r="AL29" s="17">
        <v>2848544.29</v>
      </c>
      <c r="AM29" s="14">
        <f t="shared" si="55"/>
        <v>0.002256178200374005</v>
      </c>
      <c r="AN29" s="17">
        <v>3878135.28</v>
      </c>
      <c r="AO29" s="14">
        <f t="shared" si="56"/>
        <v>0.003192118637701116</v>
      </c>
    </row>
    <row r="30" spans="1:41" ht="12.75">
      <c r="A30" s="6" t="s">
        <v>39</v>
      </c>
      <c r="B30" s="6" t="s">
        <v>30</v>
      </c>
      <c r="C30" s="7" t="s">
        <v>40</v>
      </c>
      <c r="D30" s="60">
        <v>47930036.4</v>
      </c>
      <c r="E30" s="9">
        <f t="shared" si="38"/>
        <v>0.05282416868169403</v>
      </c>
      <c r="F30" s="58">
        <v>36448790.55</v>
      </c>
      <c r="G30" s="9">
        <f t="shared" si="39"/>
        <v>0.041898305162778496</v>
      </c>
      <c r="H30" s="8">
        <v>38933875.95</v>
      </c>
      <c r="I30" s="9">
        <f t="shared" si="40"/>
        <v>0.04516447360056395</v>
      </c>
      <c r="J30" s="8">
        <v>44175045.8</v>
      </c>
      <c r="K30" s="10">
        <f t="shared" si="41"/>
        <v>0.05109810721193196</v>
      </c>
      <c r="L30" s="11">
        <v>47693124.39</v>
      </c>
      <c r="M30" s="12">
        <f t="shared" si="42"/>
        <v>0.05715221526108153</v>
      </c>
      <c r="N30" s="11">
        <v>55776460.48</v>
      </c>
      <c r="O30" s="9">
        <f t="shared" si="43"/>
        <v>0.06303070661515306</v>
      </c>
      <c r="P30" s="13">
        <v>53218239.72</v>
      </c>
      <c r="Q30" s="14">
        <f t="shared" si="44"/>
        <v>0.052196825624156916</v>
      </c>
      <c r="R30" s="15">
        <v>72414011.98</v>
      </c>
      <c r="S30" s="9">
        <f t="shared" si="45"/>
        <v>0.06753634977804514</v>
      </c>
      <c r="T30" s="15">
        <v>69798209.58</v>
      </c>
      <c r="U30" s="16">
        <f t="shared" si="46"/>
        <v>0.06422147527717761</v>
      </c>
      <c r="V30" s="15">
        <v>69600592.64</v>
      </c>
      <c r="W30" s="16">
        <f t="shared" si="47"/>
        <v>0.06590388975157861</v>
      </c>
      <c r="X30" s="15">
        <v>73467162.64</v>
      </c>
      <c r="Y30" s="16">
        <f t="shared" si="48"/>
        <v>0.06618809428172898</v>
      </c>
      <c r="Z30" s="17">
        <v>81077237.32</v>
      </c>
      <c r="AA30" s="9">
        <f t="shared" si="49"/>
        <v>0.06887724101881065</v>
      </c>
      <c r="AB30" s="17">
        <v>85655629.01</v>
      </c>
      <c r="AC30" s="14">
        <f t="shared" si="50"/>
        <v>0.07019126231346517</v>
      </c>
      <c r="AD30" s="17">
        <v>94369689.91</v>
      </c>
      <c r="AE30" s="14">
        <f t="shared" si="51"/>
        <v>0.07736882696978813</v>
      </c>
      <c r="AF30" s="17">
        <v>112703605.51</v>
      </c>
      <c r="AG30" s="14">
        <f t="shared" si="52"/>
        <v>0.08662328783388837</v>
      </c>
      <c r="AH30" s="17">
        <v>123855302.2</v>
      </c>
      <c r="AI30" s="14">
        <f t="shared" si="53"/>
        <v>0.09021242866097144</v>
      </c>
      <c r="AJ30" s="17">
        <v>112809229.14</v>
      </c>
      <c r="AK30" s="14">
        <f t="shared" si="54"/>
        <v>0.08570844779043701</v>
      </c>
      <c r="AL30" s="17">
        <v>107432289.55</v>
      </c>
      <c r="AM30" s="14">
        <f t="shared" si="55"/>
        <v>0.08509131859030285</v>
      </c>
      <c r="AN30" s="17">
        <v>118836791.47</v>
      </c>
      <c r="AO30" s="14">
        <f t="shared" si="56"/>
        <v>0.09781534410423869</v>
      </c>
    </row>
    <row r="31" spans="1:41" ht="12.75">
      <c r="A31" s="6" t="s">
        <v>41</v>
      </c>
      <c r="B31" s="6" t="s">
        <v>30</v>
      </c>
      <c r="C31" s="7" t="s">
        <v>42</v>
      </c>
      <c r="D31" s="60">
        <v>28500</v>
      </c>
      <c r="E31" s="9">
        <f t="shared" si="38"/>
        <v>3.141013277904125E-05</v>
      </c>
      <c r="F31" s="58">
        <v>6500</v>
      </c>
      <c r="G31" s="9">
        <f t="shared" si="39"/>
        <v>7.471824975494564E-06</v>
      </c>
      <c r="H31" s="8">
        <v>18600</v>
      </c>
      <c r="I31" s="9">
        <f t="shared" si="40"/>
        <v>2.1576562530001318E-05</v>
      </c>
      <c r="J31" s="8">
        <v>26721.53</v>
      </c>
      <c r="K31" s="10">
        <f t="shared" si="41"/>
        <v>3.090929686838845E-05</v>
      </c>
      <c r="L31" s="11">
        <v>45580</v>
      </c>
      <c r="M31" s="12">
        <f t="shared" si="42"/>
        <v>5.461998988152464E-05</v>
      </c>
      <c r="N31" s="11">
        <v>225847</v>
      </c>
      <c r="O31" s="9">
        <f t="shared" si="43"/>
        <v>0.0002552204975792052</v>
      </c>
      <c r="P31" s="13">
        <v>177510.01</v>
      </c>
      <c r="Q31" s="14">
        <f t="shared" si="44"/>
        <v>0.00017410307231620608</v>
      </c>
      <c r="R31" s="15">
        <v>250240.87</v>
      </c>
      <c r="S31" s="9">
        <f t="shared" si="45"/>
        <v>0.00023338514830182347</v>
      </c>
      <c r="T31" s="15">
        <v>1337480.25</v>
      </c>
      <c r="U31" s="16">
        <f t="shared" si="46"/>
        <v>0.0012306183113570967</v>
      </c>
      <c r="V31" s="15">
        <v>372590.37</v>
      </c>
      <c r="W31" s="16">
        <f t="shared" si="47"/>
        <v>0.0003528009422849059</v>
      </c>
      <c r="X31" s="15">
        <v>531801.22</v>
      </c>
      <c r="Y31" s="16">
        <f t="shared" si="48"/>
        <v>0.0004791107758030397</v>
      </c>
      <c r="Z31" s="17">
        <v>971186.18</v>
      </c>
      <c r="AA31" s="9">
        <f t="shared" si="49"/>
        <v>0.0008250481492108893</v>
      </c>
      <c r="AB31" s="17">
        <v>777796.2</v>
      </c>
      <c r="AC31" s="14">
        <f t="shared" si="50"/>
        <v>0.0006373719711315493</v>
      </c>
      <c r="AD31" s="17">
        <v>922817.28</v>
      </c>
      <c r="AE31" s="14">
        <f t="shared" si="51"/>
        <v>0.0007565701501100814</v>
      </c>
      <c r="AF31" s="17">
        <v>2079617.4</v>
      </c>
      <c r="AG31" s="14">
        <f t="shared" si="52"/>
        <v>0.0015983809551556782</v>
      </c>
      <c r="AH31" s="17">
        <v>1304669.73</v>
      </c>
      <c r="AI31" s="14">
        <f t="shared" si="53"/>
        <v>0.0009502816823594483</v>
      </c>
      <c r="AJ31" s="17">
        <v>2675432.79</v>
      </c>
      <c r="AK31" s="14">
        <f t="shared" si="54"/>
        <v>0.002032698861136267</v>
      </c>
      <c r="AL31" s="17">
        <v>1434329.14</v>
      </c>
      <c r="AM31" s="14">
        <f t="shared" si="55"/>
        <v>0.0011360547031653118</v>
      </c>
      <c r="AN31" s="17">
        <v>1237314.24</v>
      </c>
      <c r="AO31" s="14">
        <f t="shared" si="56"/>
        <v>0.0010184414830926147</v>
      </c>
    </row>
    <row r="32" spans="1:41" ht="12.75">
      <c r="A32" s="6" t="s">
        <v>43</v>
      </c>
      <c r="B32" s="6" t="s">
        <v>30</v>
      </c>
      <c r="C32" s="7" t="s">
        <v>44</v>
      </c>
      <c r="D32" s="60">
        <v>5450376.5</v>
      </c>
      <c r="E32" s="9">
        <f t="shared" si="38"/>
        <v>0.006006914019676003</v>
      </c>
      <c r="F32" s="58">
        <v>6320945.76</v>
      </c>
      <c r="G32" s="9">
        <f t="shared" si="39"/>
        <v>0.007266000061279148</v>
      </c>
      <c r="H32" s="8">
        <v>5602716.36</v>
      </c>
      <c r="I32" s="9">
        <f t="shared" si="40"/>
        <v>0.00649932042362373</v>
      </c>
      <c r="J32" s="8">
        <v>5622991.93</v>
      </c>
      <c r="K32" s="10">
        <f t="shared" si="41"/>
        <v>0.006504220636053494</v>
      </c>
      <c r="L32" s="11">
        <v>5714089.89</v>
      </c>
      <c r="M32" s="12">
        <f t="shared" si="42"/>
        <v>0.006847378937558627</v>
      </c>
      <c r="N32" s="11">
        <v>3606261.85</v>
      </c>
      <c r="O32" s="9">
        <f t="shared" si="43"/>
        <v>0.004075289659627558</v>
      </c>
      <c r="P32" s="13">
        <v>5002246.75</v>
      </c>
      <c r="Q32" s="14">
        <f t="shared" si="44"/>
        <v>0.004906238964544911</v>
      </c>
      <c r="R32" s="15">
        <v>7468580.19</v>
      </c>
      <c r="S32" s="9">
        <f t="shared" si="45"/>
        <v>0.006965511649824471</v>
      </c>
      <c r="T32" s="15">
        <v>7904850.78</v>
      </c>
      <c r="U32" s="16">
        <f t="shared" si="46"/>
        <v>0.007273269357370644</v>
      </c>
      <c r="V32" s="15">
        <v>6412042.53</v>
      </c>
      <c r="W32" s="16">
        <f t="shared" si="47"/>
        <v>0.006071479106008274</v>
      </c>
      <c r="X32" s="15">
        <v>7394337.41</v>
      </c>
      <c r="Y32" s="16">
        <f t="shared" si="48"/>
        <v>0.006661712308697862</v>
      </c>
      <c r="Z32" s="17">
        <v>8210373.67</v>
      </c>
      <c r="AA32" s="9">
        <f t="shared" si="49"/>
        <v>0.006974927918314608</v>
      </c>
      <c r="AB32" s="17">
        <v>9247788.33</v>
      </c>
      <c r="AC32" s="14">
        <f t="shared" si="50"/>
        <v>0.00757818188941967</v>
      </c>
      <c r="AD32" s="17">
        <v>7970758.52</v>
      </c>
      <c r="AE32" s="14">
        <f t="shared" si="51"/>
        <v>0.006534812579547285</v>
      </c>
      <c r="AF32" s="17">
        <v>8782269.46</v>
      </c>
      <c r="AG32" s="14">
        <f t="shared" si="52"/>
        <v>0.0067499974985347514</v>
      </c>
      <c r="AH32" s="17">
        <v>8241141.16</v>
      </c>
      <c r="AI32" s="14">
        <f t="shared" si="53"/>
        <v>0.006002596140623647</v>
      </c>
      <c r="AJ32" s="17">
        <v>6819199.62</v>
      </c>
      <c r="AK32" s="14">
        <f t="shared" si="54"/>
        <v>0.005180985802837106</v>
      </c>
      <c r="AL32" s="17">
        <v>5765570.89</v>
      </c>
      <c r="AM32" s="14">
        <f t="shared" si="55"/>
        <v>0.00456659754260972</v>
      </c>
      <c r="AN32" s="17">
        <v>3543057.74</v>
      </c>
      <c r="AO32" s="14">
        <f t="shared" si="56"/>
        <v>0.0029163141122568567</v>
      </c>
    </row>
    <row r="33" spans="1:41" s="30" customFormat="1" ht="12.75">
      <c r="A33" s="18"/>
      <c r="B33" s="18"/>
      <c r="C33" s="19" t="s">
        <v>183</v>
      </c>
      <c r="D33" s="26">
        <f>SUM(D25:D32)</f>
        <v>99097879.53</v>
      </c>
      <c r="E33" s="21">
        <f t="shared" si="38"/>
        <v>0.10921675628627135</v>
      </c>
      <c r="F33" s="20">
        <f>SUM(F25:F32)</f>
        <v>79843029.94000001</v>
      </c>
      <c r="G33" s="21">
        <f t="shared" si="39"/>
        <v>0.09178048388074651</v>
      </c>
      <c r="H33" s="20">
        <f>SUM(H25:H32)</f>
        <v>95027889.22</v>
      </c>
      <c r="I33" s="21">
        <f t="shared" si="40"/>
        <v>0.11023522547577248</v>
      </c>
      <c r="J33" s="26">
        <f>SUM(J25:J32)</f>
        <v>96942380.6</v>
      </c>
      <c r="K33" s="22">
        <f t="shared" si="41"/>
        <v>0.11213507688720299</v>
      </c>
      <c r="L33" s="23">
        <f>SUM(L25:L32)</f>
        <v>96025358.99</v>
      </c>
      <c r="M33" s="24">
        <f t="shared" si="42"/>
        <v>0.11507029698121042</v>
      </c>
      <c r="N33" s="20">
        <f>SUM(N25:N32)</f>
        <v>109240159.41</v>
      </c>
      <c r="O33" s="21">
        <f t="shared" si="43"/>
        <v>0.12344785558476265</v>
      </c>
      <c r="P33" s="20">
        <f>SUM(P25:P32)</f>
        <v>108844488.69000001</v>
      </c>
      <c r="Q33" s="25">
        <f t="shared" si="44"/>
        <v>0.1067554437387252</v>
      </c>
      <c r="R33" s="20">
        <f>SUM(R25:R32)</f>
        <v>157515936.64999998</v>
      </c>
      <c r="S33" s="21">
        <f t="shared" si="45"/>
        <v>0.14690597996626562</v>
      </c>
      <c r="T33" s="26">
        <f>SUM(T25:T32)</f>
        <v>144561370.95000002</v>
      </c>
      <c r="U33" s="27">
        <f t="shared" si="46"/>
        <v>0.133011212842923</v>
      </c>
      <c r="V33" s="20">
        <f>SUM(V25:V32)</f>
        <v>134163262.03</v>
      </c>
      <c r="W33" s="27">
        <f t="shared" si="47"/>
        <v>0.1270374359492993</v>
      </c>
      <c r="X33" s="20">
        <f>SUM(X25:X32)</f>
        <v>140629947.1</v>
      </c>
      <c r="Y33" s="27">
        <f t="shared" si="48"/>
        <v>0.12669644318646248</v>
      </c>
      <c r="Z33" s="28">
        <f>SUM(Z25:Z32)</f>
        <v>158359627.60999998</v>
      </c>
      <c r="AA33" s="21">
        <f t="shared" si="49"/>
        <v>0.13453065988784574</v>
      </c>
      <c r="AB33" s="29">
        <f>SUM(AB25:AB32)</f>
        <v>170903707.09</v>
      </c>
      <c r="AC33" s="25">
        <f t="shared" si="50"/>
        <v>0.1400485534149463</v>
      </c>
      <c r="AD33" s="28">
        <f>SUM(AD25:AD32)</f>
        <v>170783288.66</v>
      </c>
      <c r="AE33" s="25">
        <f t="shared" si="51"/>
        <v>0.1400163836743386</v>
      </c>
      <c r="AF33" s="29">
        <f>SUM(AF25:AF32)</f>
        <v>199753822.31</v>
      </c>
      <c r="AG33" s="25">
        <f t="shared" si="52"/>
        <v>0.15352954120303833</v>
      </c>
      <c r="AH33" s="29">
        <f>SUM(AH25:AH32)</f>
        <v>202521112.57</v>
      </c>
      <c r="AI33" s="25">
        <f t="shared" si="53"/>
        <v>0.1475102082473599</v>
      </c>
      <c r="AJ33" s="29">
        <f>SUM(AJ25:AJ32)</f>
        <v>195056962.10999998</v>
      </c>
      <c r="AK33" s="25">
        <f t="shared" si="54"/>
        <v>0.1481973556650986</v>
      </c>
      <c r="AL33" s="29">
        <f>SUM(AL25:AL32)</f>
        <v>192639898.58999997</v>
      </c>
      <c r="AM33" s="25">
        <f t="shared" si="55"/>
        <v>0.15257966718187027</v>
      </c>
      <c r="AN33" s="29">
        <f>SUM(AN25:AN32)</f>
        <v>207191138.12</v>
      </c>
      <c r="AO33" s="25">
        <f t="shared" si="56"/>
        <v>0.17054038753371137</v>
      </c>
    </row>
    <row r="34" spans="1:40" ht="12.75">
      <c r="A34" s="6"/>
      <c r="B34" s="6"/>
      <c r="C34" s="7"/>
      <c r="E34" s="9"/>
      <c r="F34" s="31"/>
      <c r="G34" s="9"/>
      <c r="H34" s="31"/>
      <c r="I34" s="9"/>
      <c r="J34" s="31"/>
      <c r="K34" s="10"/>
      <c r="M34" s="12"/>
      <c r="N34" s="31"/>
      <c r="O34" s="9"/>
      <c r="P34" s="31"/>
      <c r="Q34" s="14"/>
      <c r="R34" s="31"/>
      <c r="S34" s="9"/>
      <c r="U34" s="16"/>
      <c r="V34" s="31"/>
      <c r="W34" s="16"/>
      <c r="X34" s="31"/>
      <c r="Y34" s="16"/>
      <c r="Z34" s="7"/>
      <c r="AA34" s="9"/>
      <c r="AC34" s="14"/>
      <c r="AD34" s="7"/>
      <c r="AE34" s="14"/>
      <c r="AF34" s="17"/>
      <c r="AH34" s="17"/>
      <c r="AJ34" s="17"/>
      <c r="AL34" s="17"/>
      <c r="AN34" s="17"/>
    </row>
    <row r="35" spans="1:41" ht="12.75">
      <c r="A35" s="6" t="s">
        <v>45</v>
      </c>
      <c r="B35" s="6" t="s">
        <v>46</v>
      </c>
      <c r="C35" s="7" t="s">
        <v>47</v>
      </c>
      <c r="D35" s="60">
        <v>3352343.87</v>
      </c>
      <c r="E35" s="9">
        <f aca="true" t="shared" si="57" ref="E35:E50">D35/$D$118</f>
        <v>0.003694651441322982</v>
      </c>
      <c r="F35" s="58">
        <v>2170397.69</v>
      </c>
      <c r="G35" s="9">
        <f aca="true" t="shared" si="58" ref="G35:G50">F35/$F$118</f>
        <v>0.002494897179522724</v>
      </c>
      <c r="H35" s="8">
        <v>2347249.13</v>
      </c>
      <c r="I35" s="9">
        <f>H35/$H$118</f>
        <v>0.002722879979942806</v>
      </c>
      <c r="J35" s="8">
        <v>4734009.02</v>
      </c>
      <c r="K35" s="10">
        <f>J35/$J$118</f>
        <v>0.005475917366139164</v>
      </c>
      <c r="L35" s="11">
        <v>4424570.87</v>
      </c>
      <c r="M35" s="12">
        <f>L35/$L$118</f>
        <v>0.005302106541234943</v>
      </c>
      <c r="N35" s="11">
        <v>5382948.06</v>
      </c>
      <c r="O35" s="9">
        <f>N35/$N$118</f>
        <v>0.00608305039392251</v>
      </c>
      <c r="P35" s="13">
        <v>3994141.38</v>
      </c>
      <c r="Q35" s="14">
        <f>P35/$P$118</f>
        <v>0.003917482093112897</v>
      </c>
      <c r="R35" s="15">
        <v>2199606.55</v>
      </c>
      <c r="S35" s="9">
        <f>R35/$R$118</f>
        <v>0.002051445476821641</v>
      </c>
      <c r="T35" s="15">
        <v>4232954.75</v>
      </c>
      <c r="U35" s="16">
        <f>T35/$T$118</f>
        <v>0.003894750316123174</v>
      </c>
      <c r="V35" s="15">
        <v>3880875</v>
      </c>
      <c r="W35" s="16">
        <f>V35/$V$118</f>
        <v>0.00367474971747105</v>
      </c>
      <c r="X35" s="15">
        <v>5332690.98</v>
      </c>
      <c r="Y35" s="16">
        <f>X35/$X$118</f>
        <v>0.004804332176119626</v>
      </c>
      <c r="Z35" s="17">
        <v>5922257.96</v>
      </c>
      <c r="AA35" s="9">
        <f>Z35/$Z$118</f>
        <v>0.005031113569848632</v>
      </c>
      <c r="AB35" s="17">
        <v>7513347.36</v>
      </c>
      <c r="AC35" s="14">
        <f>AB35/$AB$118</f>
        <v>0.006156878905604351</v>
      </c>
      <c r="AD35" s="17">
        <v>6972049.48</v>
      </c>
      <c r="AE35" s="14">
        <f>AD35/$AD$118</f>
        <v>0.005716022701328821</v>
      </c>
      <c r="AF35" s="17">
        <v>4240060.51</v>
      </c>
      <c r="AG35" s="14">
        <f>AF35/$AF$118</f>
        <v>0.0032588840465999523</v>
      </c>
      <c r="AH35" s="17">
        <v>7058045.86</v>
      </c>
      <c r="AI35" s="14">
        <f>AH35/$AH$118</f>
        <v>0.005140865569105324</v>
      </c>
      <c r="AJ35" s="17">
        <v>5738563.15</v>
      </c>
      <c r="AK35" s="14">
        <f>AJ35/$AJ$118</f>
        <v>0.004359956573442292</v>
      </c>
      <c r="AL35" s="17">
        <v>5374580.76</v>
      </c>
      <c r="AM35" s="14">
        <f>AL35/$AL$118</f>
        <v>0.004256915361797499</v>
      </c>
      <c r="AN35" s="17">
        <v>6189709.18</v>
      </c>
      <c r="AO35" s="14">
        <f>AN35/$AN$118</f>
        <v>0.005094790307425195</v>
      </c>
    </row>
    <row r="36" spans="1:41" ht="12.75">
      <c r="A36" s="6" t="s">
        <v>48</v>
      </c>
      <c r="B36" s="6" t="s">
        <v>46</v>
      </c>
      <c r="C36" s="7" t="s">
        <v>49</v>
      </c>
      <c r="D36" s="60">
        <v>148738.92</v>
      </c>
      <c r="E36" s="9">
        <f t="shared" si="57"/>
        <v>0.00016392663953021733</v>
      </c>
      <c r="F36" s="58">
        <v>4159308.19</v>
      </c>
      <c r="G36" s="9">
        <f t="shared" si="58"/>
        <v>0.004781172740741706</v>
      </c>
      <c r="H36" s="8">
        <v>7212685.08</v>
      </c>
      <c r="I36" s="9">
        <f>H36/$H$118</f>
        <v>0.00836693282999073</v>
      </c>
      <c r="J36" s="8">
        <v>8142149.86</v>
      </c>
      <c r="K36" s="10">
        <f>J36/$J$118</f>
        <v>0.009418178044806847</v>
      </c>
      <c r="L36" s="11">
        <v>5198489.02</v>
      </c>
      <c r="M36" s="12">
        <f>L36/$L$118</f>
        <v>0.0062295177198687345</v>
      </c>
      <c r="N36" s="11">
        <v>3740267.31</v>
      </c>
      <c r="O36" s="9">
        <f>N36/$N$118</f>
        <v>0.0042267237728968515</v>
      </c>
      <c r="P36" s="13">
        <v>4257638.99</v>
      </c>
      <c r="Q36" s="14">
        <f>P36/$P$118</f>
        <v>0.004175922411205253</v>
      </c>
      <c r="R36" s="15">
        <v>5079537.45</v>
      </c>
      <c r="S36" s="9">
        <f>R36/$R$118</f>
        <v>0.004737390023751581</v>
      </c>
      <c r="T36" s="15">
        <v>5866824.24</v>
      </c>
      <c r="U36" s="16">
        <f>T36/$T$118</f>
        <v>0.005398076972918054</v>
      </c>
      <c r="V36" s="15">
        <v>6758761.81</v>
      </c>
      <c r="W36" s="16">
        <f>V36/$V$118</f>
        <v>0.006399783051953908</v>
      </c>
      <c r="X36" s="15">
        <v>6825576.82</v>
      </c>
      <c r="Y36" s="16">
        <f>X36/$X$118</f>
        <v>0.0061493040680377625</v>
      </c>
      <c r="Z36" s="17">
        <v>8503820.82</v>
      </c>
      <c r="AA36" s="9">
        <f>Z36/$Z$118</f>
        <v>0.007224218973917057</v>
      </c>
      <c r="AB36" s="17">
        <v>9244242.51</v>
      </c>
      <c r="AC36" s="14">
        <f>AB36/$AB$118</f>
        <v>0.007575276235878706</v>
      </c>
      <c r="AD36" s="17">
        <v>8963390.11</v>
      </c>
      <c r="AE36" s="14">
        <f>AD36/$AD$118</f>
        <v>0.007348619870900032</v>
      </c>
      <c r="AF36" s="17">
        <v>8338910.14</v>
      </c>
      <c r="AG36" s="14">
        <f>AF36/$AF$118</f>
        <v>0.006409234292101312</v>
      </c>
      <c r="AH36" s="17">
        <v>10419976.86</v>
      </c>
      <c r="AI36" s="14">
        <f>AH36/$AH$118</f>
        <v>0.0075895936825845734</v>
      </c>
      <c r="AJ36" s="17">
        <v>6831324.36</v>
      </c>
      <c r="AK36" s="14">
        <f>AJ36/$AJ$118</f>
        <v>0.005190197749884213</v>
      </c>
      <c r="AL36" s="17">
        <v>6708751.89</v>
      </c>
      <c r="AM36" s="14">
        <f>AL36/$AL$118</f>
        <v>0.005313640310621923</v>
      </c>
      <c r="AN36" s="17">
        <v>5395278.59</v>
      </c>
      <c r="AO36" s="14">
        <f>AN36/$AN$118</f>
        <v>0.004440889267464852</v>
      </c>
    </row>
    <row r="37" spans="1:40" ht="12.75">
      <c r="A37" s="6" t="s">
        <v>247</v>
      </c>
      <c r="B37" s="6" t="s">
        <v>46</v>
      </c>
      <c r="C37" s="7"/>
      <c r="D37" s="60">
        <v>377201.11</v>
      </c>
      <c r="E37" s="9">
        <f t="shared" si="57"/>
        <v>0.00041571708594742953</v>
      </c>
      <c r="F37" s="58"/>
      <c r="G37" s="9"/>
      <c r="H37" s="8"/>
      <c r="I37" s="9"/>
      <c r="J37" s="8"/>
      <c r="K37" s="10"/>
      <c r="L37" s="11"/>
      <c r="M37" s="12"/>
      <c r="N37" s="11"/>
      <c r="O37" s="9"/>
      <c r="P37" s="13"/>
      <c r="Q37" s="14"/>
      <c r="R37" s="15"/>
      <c r="S37" s="9"/>
      <c r="T37" s="15"/>
      <c r="U37" s="16"/>
      <c r="V37" s="15"/>
      <c r="W37" s="16"/>
      <c r="X37" s="15"/>
      <c r="Y37" s="16"/>
      <c r="Z37" s="17"/>
      <c r="AA37" s="9"/>
      <c r="AB37" s="17"/>
      <c r="AC37" s="14"/>
      <c r="AD37" s="17"/>
      <c r="AE37" s="14"/>
      <c r="AF37" s="17"/>
      <c r="AH37" s="17"/>
      <c r="AJ37" s="17"/>
      <c r="AL37" s="17"/>
      <c r="AN37" s="17"/>
    </row>
    <row r="38" spans="1:40" ht="21">
      <c r="A38" s="6" t="s">
        <v>235</v>
      </c>
      <c r="B38" s="6" t="s">
        <v>46</v>
      </c>
      <c r="C38" s="7" t="s">
        <v>236</v>
      </c>
      <c r="D38" s="60">
        <v>2605518</v>
      </c>
      <c r="E38" s="9">
        <f t="shared" si="57"/>
        <v>0.00287156723993621</v>
      </c>
      <c r="F38" s="58">
        <v>1521029.21</v>
      </c>
      <c r="G38" s="9">
        <f t="shared" si="58"/>
        <v>0.0017484406214976563</v>
      </c>
      <c r="H38" s="8"/>
      <c r="I38" s="9"/>
      <c r="J38" s="8"/>
      <c r="K38" s="10"/>
      <c r="L38" s="11"/>
      <c r="M38" s="12"/>
      <c r="N38" s="11"/>
      <c r="O38" s="9"/>
      <c r="P38" s="13"/>
      <c r="Q38" s="14"/>
      <c r="R38" s="15"/>
      <c r="S38" s="9"/>
      <c r="T38" s="15"/>
      <c r="U38" s="16"/>
      <c r="V38" s="15"/>
      <c r="W38" s="16"/>
      <c r="X38" s="15"/>
      <c r="Y38" s="16"/>
      <c r="Z38" s="17"/>
      <c r="AA38" s="9"/>
      <c r="AB38" s="17"/>
      <c r="AC38" s="14"/>
      <c r="AD38" s="17"/>
      <c r="AE38" s="14"/>
      <c r="AF38" s="17"/>
      <c r="AH38" s="17"/>
      <c r="AJ38" s="17"/>
      <c r="AL38" s="17"/>
      <c r="AN38" s="17"/>
    </row>
    <row r="39" spans="1:41" ht="12.75">
      <c r="A39" s="6" t="s">
        <v>50</v>
      </c>
      <c r="B39" s="6" t="s">
        <v>46</v>
      </c>
      <c r="C39" s="7" t="s">
        <v>51</v>
      </c>
      <c r="D39" s="60">
        <v>96616987.03</v>
      </c>
      <c r="E39" s="9">
        <f t="shared" si="57"/>
        <v>0.10648254004642828</v>
      </c>
      <c r="F39" s="58">
        <v>97273994.24</v>
      </c>
      <c r="G39" s="9">
        <f t="shared" si="58"/>
        <v>0.11181757840439174</v>
      </c>
      <c r="H39" s="8">
        <v>98574701.14</v>
      </c>
      <c r="I39" s="9">
        <f aca="true" t="shared" si="59" ref="I39:I50">H39/$H$118</f>
        <v>0.11434963457115066</v>
      </c>
      <c r="J39" s="8">
        <v>109258795.3</v>
      </c>
      <c r="K39" s="10">
        <f aca="true" t="shared" si="60" ref="K39:K50">J39/$J$118</f>
        <v>0.12638170566618695</v>
      </c>
      <c r="L39" s="11">
        <v>112780415.9</v>
      </c>
      <c r="M39" s="12">
        <f aca="true" t="shared" si="61" ref="M39:M50">L39/$L$118</f>
        <v>0.1351484242056196</v>
      </c>
      <c r="N39" s="11">
        <v>111386911.73</v>
      </c>
      <c r="O39" s="9">
        <f aca="true" t="shared" si="62" ref="O39:O50">N39/$N$118</f>
        <v>0.12587381295984273</v>
      </c>
      <c r="P39" s="13">
        <v>126929731.41</v>
      </c>
      <c r="Q39" s="14">
        <f aca="true" t="shared" si="63" ref="Q39:Q46">P39/$P$118</f>
        <v>0.1244935776114927</v>
      </c>
      <c r="R39" s="15">
        <v>137265645.33</v>
      </c>
      <c r="S39" s="9">
        <f aca="true" t="shared" si="64" ref="S39:S46">R39/$R$118</f>
        <v>0.12801970754052908</v>
      </c>
      <c r="T39" s="15">
        <v>140528367.91</v>
      </c>
      <c r="U39" s="16">
        <f aca="true" t="shared" si="65" ref="U39:U46">T39/$T$118</f>
        <v>0.1293004385038007</v>
      </c>
      <c r="V39" s="15">
        <v>131588196.81</v>
      </c>
      <c r="W39" s="16">
        <f aca="true" t="shared" si="66" ref="W39:W46">V39/$V$118</f>
        <v>0.12459914041294101</v>
      </c>
      <c r="X39" s="15">
        <v>139364902.68</v>
      </c>
      <c r="Y39" s="16">
        <f aca="true" t="shared" si="67" ref="Y39:Y46">X39/$X$118</f>
        <v>0.1255567383668844</v>
      </c>
      <c r="Z39" s="17">
        <v>152264958.77</v>
      </c>
      <c r="AA39" s="9">
        <f aca="true" t="shared" si="68" ref="AA39:AA46">Z39/$Z$118</f>
        <v>0.12935307875042135</v>
      </c>
      <c r="AB39" s="17">
        <v>160843207.74</v>
      </c>
      <c r="AC39" s="14">
        <f aca="true" t="shared" si="69" ref="AC39:AC46">AB39/$AB$118</f>
        <v>0.13180438829652946</v>
      </c>
      <c r="AD39" s="17">
        <v>164130612.37</v>
      </c>
      <c r="AE39" s="14">
        <f>AD39/$AD$118</f>
        <v>0.1345621985301689</v>
      </c>
      <c r="AF39" s="17">
        <v>185090510.03</v>
      </c>
      <c r="AG39" s="14">
        <f>AF39/$AF$118</f>
        <v>0.14225941089548638</v>
      </c>
      <c r="AH39" s="17">
        <v>181145557.01</v>
      </c>
      <c r="AI39" s="14">
        <f aca="true" t="shared" si="70" ref="AI39:AI46">AH39/$AH$118</f>
        <v>0.13194090481995174</v>
      </c>
      <c r="AJ39" s="17">
        <v>159672868.72</v>
      </c>
      <c r="AK39" s="14">
        <f aca="true" t="shared" si="71" ref="AK39:AK46">AJ39/$AJ$118</f>
        <v>0.12131377757447039</v>
      </c>
      <c r="AL39" s="17">
        <v>157130110.06</v>
      </c>
      <c r="AM39" s="14">
        <f aca="true" t="shared" si="72" ref="AM39:AM46">AL39/$AL$118</f>
        <v>0.12445428009818311</v>
      </c>
      <c r="AN39" s="17">
        <v>157775551.74</v>
      </c>
      <c r="AO39" s="14">
        <f aca="true" t="shared" si="73" ref="AO39:AO46">AN39/$AN$118</f>
        <v>0.12986609360435483</v>
      </c>
    </row>
    <row r="40" spans="1:41" ht="12.75">
      <c r="A40" s="6" t="s">
        <v>52</v>
      </c>
      <c r="B40" s="6" t="s">
        <v>46</v>
      </c>
      <c r="C40" s="7" t="s">
        <v>53</v>
      </c>
      <c r="D40" s="60">
        <v>7892493.94</v>
      </c>
      <c r="E40" s="9">
        <f t="shared" si="57"/>
        <v>0.008698395881164155</v>
      </c>
      <c r="F40" s="58">
        <v>10712342.83</v>
      </c>
      <c r="G40" s="9">
        <f t="shared" si="58"/>
        <v>0.01231396164665448</v>
      </c>
      <c r="H40" s="8">
        <v>11396227.55</v>
      </c>
      <c r="I40" s="9">
        <f t="shared" si="59"/>
        <v>0.013219968620360147</v>
      </c>
      <c r="J40" s="8">
        <v>9759803.51</v>
      </c>
      <c r="K40" s="10">
        <f t="shared" si="60"/>
        <v>0.011289348479212442</v>
      </c>
      <c r="L40" s="11">
        <v>11365481.71</v>
      </c>
      <c r="M40" s="12">
        <f t="shared" si="61"/>
        <v>0.013619624747671203</v>
      </c>
      <c r="N40" s="11">
        <v>10961918.11</v>
      </c>
      <c r="O40" s="9">
        <f t="shared" si="62"/>
        <v>0.012387617256180955</v>
      </c>
      <c r="P40" s="13">
        <v>12426212.21</v>
      </c>
      <c r="Q40" s="14">
        <f t="shared" si="63"/>
        <v>0.012187716754757397</v>
      </c>
      <c r="R40" s="15">
        <v>10110174.27</v>
      </c>
      <c r="S40" s="9">
        <f t="shared" si="64"/>
        <v>0.00942917326558699</v>
      </c>
      <c r="T40" s="15">
        <v>9132363.39</v>
      </c>
      <c r="U40" s="16">
        <f t="shared" si="65"/>
        <v>0.008402706218429147</v>
      </c>
      <c r="V40" s="15">
        <v>9999319.87</v>
      </c>
      <c r="W40" s="16">
        <f t="shared" si="66"/>
        <v>0.009468225043884473</v>
      </c>
      <c r="X40" s="15">
        <v>12521785</v>
      </c>
      <c r="Y40" s="16">
        <f t="shared" si="67"/>
        <v>0.01128113644754118</v>
      </c>
      <c r="Z40" s="17">
        <v>14056336.94</v>
      </c>
      <c r="AA40" s="9">
        <f t="shared" si="68"/>
        <v>0.011941227146613283</v>
      </c>
      <c r="AB40" s="17">
        <v>12537146.54</v>
      </c>
      <c r="AC40" s="14">
        <f t="shared" si="69"/>
        <v>0.01027367554966826</v>
      </c>
      <c r="AD40" s="17">
        <v>11856039.68</v>
      </c>
      <c r="AE40" s="14">
        <f>AD40/$AD$118</f>
        <v>0.009720153615251635</v>
      </c>
      <c r="AF40" s="17">
        <v>14482800.24</v>
      </c>
      <c r="AG40" s="14">
        <f>AF40/$AF$118</f>
        <v>0.011131389880148189</v>
      </c>
      <c r="AH40" s="17">
        <v>11514005.61</v>
      </c>
      <c r="AI40" s="14">
        <f t="shared" si="70"/>
        <v>0.00838645089264616</v>
      </c>
      <c r="AJ40" s="17">
        <v>10001682.14</v>
      </c>
      <c r="AK40" s="14">
        <f t="shared" si="71"/>
        <v>0.007598923049539565</v>
      </c>
      <c r="AL40" s="17">
        <v>10058396.92</v>
      </c>
      <c r="AM40" s="14">
        <f t="shared" si="72"/>
        <v>0.00796671336348189</v>
      </c>
      <c r="AN40" s="17">
        <v>8027750.12</v>
      </c>
      <c r="AO40" s="14">
        <f t="shared" si="73"/>
        <v>0.006607693885515869</v>
      </c>
    </row>
    <row r="41" spans="1:41" ht="12.75">
      <c r="A41" s="6" t="s">
        <v>54</v>
      </c>
      <c r="B41" s="6" t="s">
        <v>46</v>
      </c>
      <c r="C41" s="7" t="s">
        <v>55</v>
      </c>
      <c r="D41" s="60">
        <v>8238399.1</v>
      </c>
      <c r="E41" s="9">
        <f t="shared" si="57"/>
        <v>0.009079621390095926</v>
      </c>
      <c r="F41" s="58">
        <v>5951904.16</v>
      </c>
      <c r="G41" s="9">
        <f t="shared" si="58"/>
        <v>0.006841782485298153</v>
      </c>
      <c r="H41" s="8">
        <v>10297105.84</v>
      </c>
      <c r="I41" s="9">
        <f t="shared" si="59"/>
        <v>0.011944954195419449</v>
      </c>
      <c r="J41" s="8">
        <v>4649381.26</v>
      </c>
      <c r="K41" s="10">
        <f t="shared" si="60"/>
        <v>0.0053780268427616965</v>
      </c>
      <c r="L41" s="11">
        <v>3789621.98</v>
      </c>
      <c r="M41" s="12">
        <f t="shared" si="61"/>
        <v>0.004541226726687218</v>
      </c>
      <c r="N41" s="11">
        <v>3885676.89</v>
      </c>
      <c r="O41" s="9">
        <f t="shared" si="62"/>
        <v>0.004391045217770519</v>
      </c>
      <c r="P41" s="13">
        <v>3910982.57</v>
      </c>
      <c r="Q41" s="14">
        <f t="shared" si="63"/>
        <v>0.003835919344560521</v>
      </c>
      <c r="R41" s="15">
        <v>3936415.73</v>
      </c>
      <c r="S41" s="9">
        <f t="shared" si="64"/>
        <v>0.0036712666836703402</v>
      </c>
      <c r="T41" s="15">
        <v>4561794.07</v>
      </c>
      <c r="U41" s="16">
        <f t="shared" si="65"/>
        <v>0.004197316046485335</v>
      </c>
      <c r="V41" s="15">
        <v>3649767.86</v>
      </c>
      <c r="W41" s="16">
        <f t="shared" si="66"/>
        <v>0.003455917392951311</v>
      </c>
      <c r="X41" s="15">
        <v>4359967.23</v>
      </c>
      <c r="Y41" s="16">
        <f t="shared" si="67"/>
        <v>0.003927985125797812</v>
      </c>
      <c r="Z41" s="17">
        <v>3994986.59</v>
      </c>
      <c r="AA41" s="9">
        <f t="shared" si="68"/>
        <v>0.0033938459587654155</v>
      </c>
      <c r="AB41" s="17">
        <v>3287633.61</v>
      </c>
      <c r="AC41" s="14">
        <f t="shared" si="69"/>
        <v>0.0026940804215346273</v>
      </c>
      <c r="AD41" s="17">
        <v>1910430.02</v>
      </c>
      <c r="AE41" s="14">
        <f>AD41/$AD$118</f>
        <v>0.0015662627459752442</v>
      </c>
      <c r="AF41" s="17">
        <v>1930351.31</v>
      </c>
      <c r="AG41" s="14">
        <f>AF41/$AF$118</f>
        <v>0.0014836559699220708</v>
      </c>
      <c r="AH41" s="17">
        <v>668231</v>
      </c>
      <c r="AI41" s="14">
        <f t="shared" si="70"/>
        <v>0.0004867191016110541</v>
      </c>
      <c r="AJ41" s="17">
        <v>768992.08</v>
      </c>
      <c r="AK41" s="14">
        <f t="shared" si="71"/>
        <v>0.0005842528846477991</v>
      </c>
      <c r="AL41" s="17">
        <v>26260</v>
      </c>
      <c r="AM41" s="14">
        <f t="shared" si="72"/>
        <v>2.0799128786521824E-05</v>
      </c>
      <c r="AN41" s="17">
        <v>271807.75</v>
      </c>
      <c r="AO41" s="14">
        <f t="shared" si="73"/>
        <v>0.00022372674545963894</v>
      </c>
    </row>
    <row r="42" spans="1:41" ht="12.75">
      <c r="A42" s="6" t="s">
        <v>56</v>
      </c>
      <c r="B42" s="6" t="s">
        <v>46</v>
      </c>
      <c r="C42" s="7" t="s">
        <v>57</v>
      </c>
      <c r="D42" s="60">
        <v>0</v>
      </c>
      <c r="E42" s="9">
        <f t="shared" si="57"/>
        <v>0</v>
      </c>
      <c r="F42" s="58">
        <v>110026.76</v>
      </c>
      <c r="G42" s="9">
        <f t="shared" si="58"/>
        <v>0.0001264770297447302</v>
      </c>
      <c r="H42" s="8">
        <v>187365.25</v>
      </c>
      <c r="I42" s="9">
        <f t="shared" si="59"/>
        <v>0.00021734935659001772</v>
      </c>
      <c r="J42" s="8">
        <v>861149.78</v>
      </c>
      <c r="K42" s="10">
        <f t="shared" si="60"/>
        <v>0.0009961081643965523</v>
      </c>
      <c r="L42" s="11">
        <v>652699.5</v>
      </c>
      <c r="M42" s="12">
        <f t="shared" si="61"/>
        <v>0.0007821509452759147</v>
      </c>
      <c r="N42" s="11">
        <v>604826.27</v>
      </c>
      <c r="O42" s="9">
        <f t="shared" si="62"/>
        <v>0.0006834895375115662</v>
      </c>
      <c r="P42" s="13">
        <v>831089.73</v>
      </c>
      <c r="Q42" s="14">
        <f t="shared" si="63"/>
        <v>0.0008151386807056469</v>
      </c>
      <c r="R42" s="15">
        <v>2414132.05</v>
      </c>
      <c r="S42" s="9">
        <f t="shared" si="64"/>
        <v>0.002251520970612974</v>
      </c>
      <c r="T42" s="15">
        <v>1181252.62</v>
      </c>
      <c r="U42" s="16">
        <f t="shared" si="65"/>
        <v>0.0010868729497206006</v>
      </c>
      <c r="V42" s="15">
        <v>2273643.61</v>
      </c>
      <c r="W42" s="16">
        <f t="shared" si="66"/>
        <v>0.0021528833609630194</v>
      </c>
      <c r="X42" s="15">
        <v>528350.57</v>
      </c>
      <c r="Y42" s="16">
        <f t="shared" si="67"/>
        <v>0.00047600201347540764</v>
      </c>
      <c r="Z42" s="17">
        <v>983271.4</v>
      </c>
      <c r="AA42" s="9">
        <f t="shared" si="68"/>
        <v>0.0008353148607839539</v>
      </c>
      <c r="AB42" s="17">
        <v>466089.65</v>
      </c>
      <c r="AC42" s="14">
        <f t="shared" si="69"/>
        <v>0.00038194128351940257</v>
      </c>
      <c r="AD42" s="17">
        <v>978680.37</v>
      </c>
      <c r="AE42" s="14">
        <f>AD42/$AD$118</f>
        <v>0.0008023694077777671</v>
      </c>
      <c r="AF42" s="17">
        <v>472049.1</v>
      </c>
      <c r="AG42" s="14">
        <f>AF42/$AF$118</f>
        <v>0.00036281399229414905</v>
      </c>
      <c r="AH42" s="17">
        <v>1098509.98</v>
      </c>
      <c r="AI42" s="14">
        <f t="shared" si="70"/>
        <v>0.000800121201465327</v>
      </c>
      <c r="AJ42" s="17">
        <v>384174.46</v>
      </c>
      <c r="AK42" s="14">
        <f t="shared" si="71"/>
        <v>0.00029188211725536957</v>
      </c>
      <c r="AL42" s="17">
        <v>430703.19</v>
      </c>
      <c r="AM42" s="14">
        <f t="shared" si="72"/>
        <v>0.00034113675238293137</v>
      </c>
      <c r="AN42" s="17">
        <v>214229.01</v>
      </c>
      <c r="AO42" s="14">
        <f t="shared" si="73"/>
        <v>0.0001763333061339879</v>
      </c>
    </row>
    <row r="43" spans="1:41" ht="12.75">
      <c r="A43" s="35" t="s">
        <v>195</v>
      </c>
      <c r="B43" s="35" t="s">
        <v>46</v>
      </c>
      <c r="C43" s="39" t="s">
        <v>196</v>
      </c>
      <c r="D43" s="60">
        <v>0</v>
      </c>
      <c r="E43" s="9">
        <f t="shared" si="57"/>
        <v>0</v>
      </c>
      <c r="F43" s="58">
        <v>651377</v>
      </c>
      <c r="G43" s="9">
        <f t="shared" si="58"/>
        <v>0.0007487653749327266</v>
      </c>
      <c r="H43" s="8">
        <v>1642717.79</v>
      </c>
      <c r="I43" s="9">
        <f t="shared" si="59"/>
        <v>0.0019056023180150847</v>
      </c>
      <c r="J43" s="8">
        <v>487226.62</v>
      </c>
      <c r="K43" s="10">
        <f t="shared" si="60"/>
        <v>0.0005635842049374227</v>
      </c>
      <c r="L43" s="11">
        <v>796903</v>
      </c>
      <c r="M43" s="12">
        <f t="shared" si="61"/>
        <v>0.0009549546686388028</v>
      </c>
      <c r="N43" s="11">
        <v>46060.5</v>
      </c>
      <c r="O43" s="9">
        <f t="shared" si="62"/>
        <v>5.2051095337759545E-05</v>
      </c>
      <c r="P43" s="13">
        <v>302413.5</v>
      </c>
      <c r="Q43" s="14">
        <f t="shared" si="63"/>
        <v>0.00029660929803280946</v>
      </c>
      <c r="R43" s="15">
        <v>649681.91</v>
      </c>
      <c r="S43" s="9">
        <f t="shared" si="64"/>
        <v>0.0006059206432361026</v>
      </c>
      <c r="T43" s="15">
        <v>502752.69</v>
      </c>
      <c r="U43" s="16">
        <f t="shared" si="65"/>
        <v>0.0004625837775159954</v>
      </c>
      <c r="V43" s="15">
        <v>494830.94</v>
      </c>
      <c r="W43" s="16">
        <f t="shared" si="66"/>
        <v>0.0004685489372785607</v>
      </c>
      <c r="X43" s="15">
        <v>392795</v>
      </c>
      <c r="Y43" s="16">
        <f t="shared" si="67"/>
        <v>0.0003538771821199564</v>
      </c>
      <c r="Z43" s="17">
        <v>18615</v>
      </c>
      <c r="AA43" s="9">
        <f t="shared" si="68"/>
        <v>1.5813931060634226E-05</v>
      </c>
      <c r="AB43" s="17">
        <v>0</v>
      </c>
      <c r="AC43" s="14">
        <f t="shared" si="69"/>
        <v>0</v>
      </c>
      <c r="AD43" s="17">
        <v>0</v>
      </c>
      <c r="AE43" s="14">
        <v>0</v>
      </c>
      <c r="AF43" s="17">
        <v>0</v>
      </c>
      <c r="AG43" s="14">
        <v>0</v>
      </c>
      <c r="AH43" s="17">
        <v>0</v>
      </c>
      <c r="AI43" s="14">
        <f t="shared" si="70"/>
        <v>0</v>
      </c>
      <c r="AJ43" s="17">
        <v>0</v>
      </c>
      <c r="AK43" s="14">
        <f t="shared" si="71"/>
        <v>0</v>
      </c>
      <c r="AL43" s="17">
        <v>0</v>
      </c>
      <c r="AM43" s="14">
        <f t="shared" si="72"/>
        <v>0</v>
      </c>
      <c r="AN43" s="17">
        <v>0</v>
      </c>
      <c r="AO43" s="14">
        <f t="shared" si="73"/>
        <v>0</v>
      </c>
    </row>
    <row r="44" spans="1:41" ht="12.75">
      <c r="A44" s="6" t="s">
        <v>58</v>
      </c>
      <c r="B44" s="6" t="s">
        <v>46</v>
      </c>
      <c r="C44" s="7" t="s">
        <v>59</v>
      </c>
      <c r="D44" s="60">
        <v>1036006.23</v>
      </c>
      <c r="E44" s="9">
        <f t="shared" si="57"/>
        <v>0.0011417927454110154</v>
      </c>
      <c r="F44" s="58">
        <v>121776.21</v>
      </c>
      <c r="G44" s="9">
        <f t="shared" si="58"/>
        <v>0.00013998315804601092</v>
      </c>
      <c r="H44" s="8">
        <v>352823.97</v>
      </c>
      <c r="I44" s="9">
        <f t="shared" si="59"/>
        <v>0.0004092864758488338</v>
      </c>
      <c r="J44" s="8">
        <v>94075.28</v>
      </c>
      <c r="K44" s="10">
        <f t="shared" si="60"/>
        <v>0.00010881864764093848</v>
      </c>
      <c r="L44" s="11">
        <v>95997.56</v>
      </c>
      <c r="M44" s="12">
        <f t="shared" si="61"/>
        <v>0.00011503698455136145</v>
      </c>
      <c r="N44" s="11">
        <v>837974.3</v>
      </c>
      <c r="O44" s="9">
        <f t="shared" si="62"/>
        <v>0.0009469606317754327</v>
      </c>
      <c r="P44" s="13">
        <v>784202.09</v>
      </c>
      <c r="Q44" s="14">
        <f t="shared" si="63"/>
        <v>0.0007691509520268178</v>
      </c>
      <c r="R44" s="15">
        <v>732678.56</v>
      </c>
      <c r="S44" s="9">
        <f t="shared" si="64"/>
        <v>0.0006833268058217927</v>
      </c>
      <c r="T44" s="15">
        <v>1084620.16</v>
      </c>
      <c r="U44" s="16">
        <f t="shared" si="65"/>
        <v>0.000997961225792354</v>
      </c>
      <c r="V44" s="15">
        <v>1707914.42</v>
      </c>
      <c r="W44" s="16">
        <f t="shared" si="66"/>
        <v>0.0016172017991715095</v>
      </c>
      <c r="X44" s="15">
        <v>1062432.65</v>
      </c>
      <c r="Y44" s="16">
        <f t="shared" si="67"/>
        <v>0.0009571676634739186</v>
      </c>
      <c r="Z44" s="17">
        <v>1793032</v>
      </c>
      <c r="AA44" s="9">
        <f t="shared" si="68"/>
        <v>0.0015232277430841316</v>
      </c>
      <c r="AB44" s="17">
        <v>2094940.63</v>
      </c>
      <c r="AC44" s="14">
        <f t="shared" si="69"/>
        <v>0.001716717616705597</v>
      </c>
      <c r="AD44" s="17">
        <v>871008.14</v>
      </c>
      <c r="AE44" s="14">
        <f>AD44/$AD$118</f>
        <v>0.0007140945163346993</v>
      </c>
      <c r="AF44" s="17">
        <v>1845493.84</v>
      </c>
      <c r="AG44" s="14">
        <f>AF44/$AF$118</f>
        <v>0.001418435048058898</v>
      </c>
      <c r="AH44" s="17">
        <v>917496.49</v>
      </c>
      <c r="AI44" s="14">
        <f t="shared" si="70"/>
        <v>0.0006682764902318142</v>
      </c>
      <c r="AJ44" s="17">
        <v>1301511.6</v>
      </c>
      <c r="AK44" s="14">
        <f t="shared" si="71"/>
        <v>0.0009888423125275524</v>
      </c>
      <c r="AL44" s="17">
        <v>2037785.45</v>
      </c>
      <c r="AM44" s="14">
        <f t="shared" si="72"/>
        <v>0.001614019878669091</v>
      </c>
      <c r="AN44" s="17">
        <v>604261.72</v>
      </c>
      <c r="AO44" s="14">
        <f t="shared" si="73"/>
        <v>0.0004973717931936952</v>
      </c>
    </row>
    <row r="45" spans="1:41" ht="12.75">
      <c r="A45" s="6" t="s">
        <v>60</v>
      </c>
      <c r="B45" s="6" t="s">
        <v>46</v>
      </c>
      <c r="C45" s="7" t="s">
        <v>61</v>
      </c>
      <c r="D45" s="60">
        <v>4710740.29</v>
      </c>
      <c r="E45" s="9">
        <f t="shared" si="57"/>
        <v>0.005191753613911553</v>
      </c>
      <c r="F45" s="58">
        <v>4787837.61</v>
      </c>
      <c r="G45" s="9">
        <f t="shared" si="58"/>
        <v>0.005503674558924647</v>
      </c>
      <c r="H45" s="8">
        <v>4988138.73</v>
      </c>
      <c r="I45" s="9">
        <f t="shared" si="59"/>
        <v>0.005786391785815396</v>
      </c>
      <c r="J45" s="8">
        <v>4940686.27</v>
      </c>
      <c r="K45" s="10">
        <f t="shared" si="60"/>
        <v>0.005714984832567626</v>
      </c>
      <c r="L45" s="11">
        <v>5057736.67</v>
      </c>
      <c r="M45" s="12">
        <f t="shared" si="61"/>
        <v>0.006060849621299169</v>
      </c>
      <c r="N45" s="11">
        <v>5751669.89</v>
      </c>
      <c r="O45" s="9">
        <f t="shared" si="62"/>
        <v>0.006499727918622484</v>
      </c>
      <c r="P45" s="13">
        <v>5368822.98</v>
      </c>
      <c r="Q45" s="14">
        <f t="shared" si="63"/>
        <v>0.005265779521615987</v>
      </c>
      <c r="R45" s="15">
        <v>6569227.59</v>
      </c>
      <c r="S45" s="9">
        <f t="shared" si="64"/>
        <v>0.0061267376321085375</v>
      </c>
      <c r="T45" s="15">
        <v>7982153.66</v>
      </c>
      <c r="U45" s="16">
        <f t="shared" si="65"/>
        <v>0.007344395895238131</v>
      </c>
      <c r="V45" s="15">
        <v>8496030.97</v>
      </c>
      <c r="W45" s="16">
        <f t="shared" si="66"/>
        <v>0.008044780470031319</v>
      </c>
      <c r="X45" s="15">
        <v>8152076.23</v>
      </c>
      <c r="Y45" s="16">
        <f t="shared" si="67"/>
        <v>0.007344374965820536</v>
      </c>
      <c r="Z45" s="17">
        <v>8834609.3</v>
      </c>
      <c r="AA45" s="9">
        <f t="shared" si="68"/>
        <v>0.007505232469397691</v>
      </c>
      <c r="AB45" s="17">
        <v>9686686.02</v>
      </c>
      <c r="AC45" s="14">
        <f t="shared" si="69"/>
        <v>0.007937840480963809</v>
      </c>
      <c r="AD45" s="17">
        <v>9704971.41</v>
      </c>
      <c r="AE45" s="14">
        <f>AD45/$AD$118</f>
        <v>0.007956604016428635</v>
      </c>
      <c r="AF45" s="17">
        <v>10625563.79</v>
      </c>
      <c r="AG45" s="14">
        <f>AF45/$AF$118</f>
        <v>0.00816674201693436</v>
      </c>
      <c r="AH45" s="17">
        <v>10903594.26</v>
      </c>
      <c r="AI45" s="14">
        <f t="shared" si="70"/>
        <v>0.007941845862521562</v>
      </c>
      <c r="AJ45" s="17">
        <v>9475371.82</v>
      </c>
      <c r="AK45" s="14">
        <f t="shared" si="71"/>
        <v>0.007199051151405183</v>
      </c>
      <c r="AL45" s="17">
        <v>7960707.52</v>
      </c>
      <c r="AM45" s="14">
        <f t="shared" si="72"/>
        <v>0.006305246798945649</v>
      </c>
      <c r="AN45" s="17">
        <v>4492282.42</v>
      </c>
      <c r="AO45" s="14">
        <f t="shared" si="73"/>
        <v>0.0036976271850679416</v>
      </c>
    </row>
    <row r="46" spans="1:41" ht="12.75">
      <c r="A46" s="6" t="s">
        <v>62</v>
      </c>
      <c r="B46" s="6" t="s">
        <v>46</v>
      </c>
      <c r="C46" s="7" t="s">
        <v>63</v>
      </c>
      <c r="D46" s="60">
        <v>213848.84</v>
      </c>
      <c r="E46" s="9">
        <f t="shared" si="57"/>
        <v>0.0002356849283875069</v>
      </c>
      <c r="F46" s="58">
        <v>8881.5</v>
      </c>
      <c r="G46" s="9">
        <f t="shared" si="58"/>
        <v>1.0209386695362304E-05</v>
      </c>
      <c r="H46" s="8">
        <v>13640</v>
      </c>
      <c r="I46" s="9">
        <f t="shared" si="59"/>
        <v>1.5822812522000967E-05</v>
      </c>
      <c r="J46" s="8">
        <v>17480</v>
      </c>
      <c r="K46" s="10">
        <f t="shared" si="60"/>
        <v>2.0219445116332418E-05</v>
      </c>
      <c r="L46" s="11">
        <v>14902.75</v>
      </c>
      <c r="M46" s="12">
        <f t="shared" si="61"/>
        <v>1.7858447876412712E-05</v>
      </c>
      <c r="N46" s="11">
        <v>32224.8</v>
      </c>
      <c r="O46" s="9">
        <f t="shared" si="62"/>
        <v>3.641593419611671E-05</v>
      </c>
      <c r="P46" s="13">
        <v>18872.45</v>
      </c>
      <c r="Q46" s="14">
        <f t="shared" si="63"/>
        <v>1.8510232336384768E-05</v>
      </c>
      <c r="R46" s="15">
        <v>9694.25</v>
      </c>
      <c r="S46" s="9">
        <f t="shared" si="64"/>
        <v>9.041264817873085E-06</v>
      </c>
      <c r="T46" s="15">
        <v>15020.5</v>
      </c>
      <c r="U46" s="16">
        <f t="shared" si="65"/>
        <v>1.3820392746539077E-05</v>
      </c>
      <c r="V46" s="15">
        <v>24691</v>
      </c>
      <c r="W46" s="16">
        <f t="shared" si="66"/>
        <v>2.337958457154062E-05</v>
      </c>
      <c r="X46" s="15">
        <v>39882.5</v>
      </c>
      <c r="Y46" s="16">
        <f t="shared" si="67"/>
        <v>3.5930973448997974E-05</v>
      </c>
      <c r="Z46" s="17">
        <v>22290.45</v>
      </c>
      <c r="AA46" s="9">
        <f t="shared" si="68"/>
        <v>1.8936322299785882E-05</v>
      </c>
      <c r="AB46" s="17">
        <v>124565.5</v>
      </c>
      <c r="AC46" s="14">
        <f t="shared" si="69"/>
        <v>0.00010207630002561983</v>
      </c>
      <c r="AD46" s="17">
        <v>148227.47</v>
      </c>
      <c r="AE46" s="14">
        <f>AD46/$AD$118</f>
        <v>0.00012152403477786803</v>
      </c>
      <c r="AF46" s="17">
        <v>146756.32</v>
      </c>
      <c r="AG46" s="14">
        <f>AF46/$AF$118</f>
        <v>0.00011279599167458995</v>
      </c>
      <c r="AH46" s="17">
        <v>327775.73</v>
      </c>
      <c r="AI46" s="14">
        <f t="shared" si="70"/>
        <v>0.00023874185548935535</v>
      </c>
      <c r="AJ46" s="17">
        <v>986897.34</v>
      </c>
      <c r="AK46" s="14">
        <f t="shared" si="71"/>
        <v>0.0007498095659791968</v>
      </c>
      <c r="AL46" s="17">
        <v>527379.43</v>
      </c>
      <c r="AM46" s="14">
        <f t="shared" si="72"/>
        <v>0.0004177087846128131</v>
      </c>
      <c r="AN46" s="17">
        <v>16790</v>
      </c>
      <c r="AO46" s="14">
        <f t="shared" si="73"/>
        <v>1.3819959350928507E-05</v>
      </c>
    </row>
    <row r="47" spans="1:40" ht="21">
      <c r="A47" s="6" t="s">
        <v>223</v>
      </c>
      <c r="B47" s="6" t="s">
        <v>46</v>
      </c>
      <c r="C47" s="57" t="s">
        <v>237</v>
      </c>
      <c r="D47" s="60">
        <v>65842.82</v>
      </c>
      <c r="E47" s="9">
        <f t="shared" si="57"/>
        <v>7.256602521917588E-05</v>
      </c>
      <c r="F47" s="58">
        <v>7775</v>
      </c>
      <c r="G47" s="9">
        <f t="shared" si="58"/>
        <v>8.93745218222619E-06</v>
      </c>
      <c r="H47" s="8">
        <v>0</v>
      </c>
      <c r="I47" s="9">
        <f t="shared" si="59"/>
        <v>0</v>
      </c>
      <c r="J47" s="8">
        <v>13008.58</v>
      </c>
      <c r="K47" s="10">
        <f t="shared" si="60"/>
        <v>1.504726941369677E-05</v>
      </c>
      <c r="L47" s="11">
        <v>20561.52</v>
      </c>
      <c r="M47" s="12">
        <f t="shared" si="61"/>
        <v>2.4639535198524935E-05</v>
      </c>
      <c r="N47" s="11">
        <v>10092.31</v>
      </c>
      <c r="O47" s="9">
        <f t="shared" si="62"/>
        <v>1.1404908543941641E-05</v>
      </c>
      <c r="P47" s="13"/>
      <c r="Q47" s="14"/>
      <c r="R47" s="15"/>
      <c r="S47" s="9"/>
      <c r="T47" s="15"/>
      <c r="U47" s="16"/>
      <c r="V47" s="15"/>
      <c r="W47" s="16"/>
      <c r="X47" s="15"/>
      <c r="Y47" s="16"/>
      <c r="Z47" s="17"/>
      <c r="AA47" s="9"/>
      <c r="AB47" s="17"/>
      <c r="AC47" s="14"/>
      <c r="AD47" s="17"/>
      <c r="AE47" s="14"/>
      <c r="AF47" s="17"/>
      <c r="AH47" s="17"/>
      <c r="AJ47" s="17"/>
      <c r="AL47" s="17"/>
      <c r="AN47" s="17"/>
    </row>
    <row r="48" spans="1:41" ht="12.75">
      <c r="A48" s="6" t="s">
        <v>64</v>
      </c>
      <c r="B48" s="6" t="s">
        <v>46</v>
      </c>
      <c r="C48" s="7" t="s">
        <v>65</v>
      </c>
      <c r="D48" s="60">
        <v>1056225.44</v>
      </c>
      <c r="E48" s="9">
        <f t="shared" si="57"/>
        <v>0.0011640765373684653</v>
      </c>
      <c r="F48" s="58">
        <v>1348924.99</v>
      </c>
      <c r="G48" s="9">
        <f t="shared" si="58"/>
        <v>0.0015506048354385776</v>
      </c>
      <c r="H48" s="8">
        <v>870724.92</v>
      </c>
      <c r="I48" s="9">
        <f t="shared" si="59"/>
        <v>0.0010100672410113115</v>
      </c>
      <c r="J48" s="8">
        <v>766535.76</v>
      </c>
      <c r="K48" s="10">
        <f t="shared" si="60"/>
        <v>0.000886666346054128</v>
      </c>
      <c r="L48" s="11">
        <v>991669.21</v>
      </c>
      <c r="M48" s="12">
        <f t="shared" si="61"/>
        <v>0.0011883493246164882</v>
      </c>
      <c r="N48" s="11">
        <v>1185608.67</v>
      </c>
      <c r="O48" s="9">
        <f t="shared" si="62"/>
        <v>0.0013398080766696906</v>
      </c>
      <c r="P48" s="13">
        <v>903837.18</v>
      </c>
      <c r="Q48" s="14">
        <f>P48/$P$118</f>
        <v>0.0008864898937903039</v>
      </c>
      <c r="R48" s="15">
        <v>583795.36</v>
      </c>
      <c r="S48" s="9">
        <f>R48/$R$118</f>
        <v>0.0005444720787276531</v>
      </c>
      <c r="T48" s="15">
        <v>845687.48</v>
      </c>
      <c r="U48" s="16">
        <f>T48/$T$118</f>
        <v>0.0007781187786312647</v>
      </c>
      <c r="V48" s="15">
        <v>1034861.18</v>
      </c>
      <c r="W48" s="16">
        <f>V48/$V$118</f>
        <v>0.0009798964998426276</v>
      </c>
      <c r="X48" s="15">
        <v>818455.96</v>
      </c>
      <c r="Y48" s="16">
        <f>X48/$X$118</f>
        <v>0.0007373639909216862</v>
      </c>
      <c r="Z48" s="17">
        <v>953654.99</v>
      </c>
      <c r="AA48" s="9">
        <f>Z48/$Z$118</f>
        <v>0.0008101549431904283</v>
      </c>
      <c r="AB48" s="17">
        <v>1000187.28</v>
      </c>
      <c r="AC48" s="14">
        <f>AB48/$AB$118</f>
        <v>0.000819612307381166</v>
      </c>
      <c r="AD48" s="17">
        <v>743312.22</v>
      </c>
      <c r="AE48" s="14">
        <f>AD48/$AD$118</f>
        <v>0.0006094032372953157</v>
      </c>
      <c r="AF48" s="17">
        <v>1164955.04</v>
      </c>
      <c r="AG48" s="14">
        <f>AF48/$AF$118</f>
        <v>0.0008953771734880759</v>
      </c>
      <c r="AH48" s="17">
        <v>732384.62</v>
      </c>
      <c r="AI48" s="14">
        <f>AH48/$AH$118</f>
        <v>0.000533446643870388</v>
      </c>
      <c r="AJ48" s="17">
        <v>677610.26</v>
      </c>
      <c r="AK48" s="14">
        <f>AJ48/$AJ$118</f>
        <v>0.0005148242216902224</v>
      </c>
      <c r="AL48" s="17">
        <v>662139.02</v>
      </c>
      <c r="AM48" s="14">
        <f>AL48/$AL$118</f>
        <v>0.0005244445830754512</v>
      </c>
      <c r="AN48" s="17">
        <v>585290.44</v>
      </c>
      <c r="AO48" s="14">
        <f>AN48/$AN$118</f>
        <v>0.00048175640793847885</v>
      </c>
    </row>
    <row r="49" spans="1:41" ht="12.75">
      <c r="A49" s="6" t="s">
        <v>66</v>
      </c>
      <c r="B49" s="6" t="s">
        <v>46</v>
      </c>
      <c r="C49" s="7" t="s">
        <v>67</v>
      </c>
      <c r="D49" s="60">
        <v>392363.72</v>
      </c>
      <c r="E49" s="9">
        <f t="shared" si="57"/>
        <v>0.0004324279488729319</v>
      </c>
      <c r="F49" s="58">
        <v>461844.8</v>
      </c>
      <c r="G49" s="9">
        <f t="shared" si="58"/>
        <v>0.0005308959248372756</v>
      </c>
      <c r="H49" s="8">
        <v>442756.41</v>
      </c>
      <c r="I49" s="9">
        <f t="shared" si="59"/>
        <v>0.0005136108261249409</v>
      </c>
      <c r="J49" s="8">
        <v>0</v>
      </c>
      <c r="K49" s="10">
        <f t="shared" si="60"/>
        <v>0</v>
      </c>
      <c r="L49" s="11">
        <v>0</v>
      </c>
      <c r="M49" s="12">
        <f t="shared" si="61"/>
        <v>0</v>
      </c>
      <c r="N49" s="11">
        <v>0</v>
      </c>
      <c r="O49" s="9">
        <f t="shared" si="62"/>
        <v>0</v>
      </c>
      <c r="P49" s="13">
        <v>0</v>
      </c>
      <c r="Q49" s="14">
        <f>P49/$P$118</f>
        <v>0</v>
      </c>
      <c r="R49" s="15">
        <v>0</v>
      </c>
      <c r="S49" s="9">
        <f>R49/$R$118</f>
        <v>0</v>
      </c>
      <c r="T49" s="15">
        <v>145644.5</v>
      </c>
      <c r="U49" s="16">
        <f>T49/$T$118</f>
        <v>0.00013400780209535704</v>
      </c>
      <c r="V49" s="15">
        <v>0</v>
      </c>
      <c r="W49" s="16">
        <f>V49/$V$118</f>
        <v>0</v>
      </c>
      <c r="X49" s="15">
        <v>21362.53</v>
      </c>
      <c r="Y49" s="16">
        <f>X49/$X$118</f>
        <v>1.9245947426400617E-05</v>
      </c>
      <c r="Z49" s="17">
        <v>61961.08</v>
      </c>
      <c r="AA49" s="9">
        <f>Z49/$Z$118</f>
        <v>5.263756366169445E-05</v>
      </c>
      <c r="AB49" s="17">
        <v>202467.29</v>
      </c>
      <c r="AC49" s="14">
        <f>AB49/$AB$118</f>
        <v>0.00016591361042515127</v>
      </c>
      <c r="AD49" s="17">
        <v>182127.62</v>
      </c>
      <c r="AE49" s="14">
        <f>AD49/$AD$118</f>
        <v>0.00014931701409253177</v>
      </c>
      <c r="AF49" s="17">
        <v>87899.38</v>
      </c>
      <c r="AG49" s="14">
        <f>AF49/$AF$118</f>
        <v>6.755891490520897E-05</v>
      </c>
      <c r="AH49" s="17">
        <v>301480</v>
      </c>
      <c r="AI49" s="14">
        <f>AH49/$AH$118</f>
        <v>0.00021958884690129697</v>
      </c>
      <c r="AJ49" s="17">
        <v>0</v>
      </c>
      <c r="AK49" s="14">
        <f>AJ49/$AJ$118</f>
        <v>0</v>
      </c>
      <c r="AL49" s="17">
        <v>70230</v>
      </c>
      <c r="AM49" s="14">
        <f>AL49/$AL$118</f>
        <v>5.562539279045802E-05</v>
      </c>
      <c r="AN49" s="17">
        <v>0</v>
      </c>
      <c r="AO49" s="14">
        <f>AN49/$AN$118</f>
        <v>0</v>
      </c>
    </row>
    <row r="50" spans="1:41" s="30" customFormat="1" ht="12.75">
      <c r="A50" s="18"/>
      <c r="B50" s="18"/>
      <c r="C50" s="19" t="s">
        <v>182</v>
      </c>
      <c r="D50" s="26">
        <f>SUM(D35:D49)</f>
        <v>126706709.31</v>
      </c>
      <c r="E50" s="21">
        <f t="shared" si="57"/>
        <v>0.13964472152359583</v>
      </c>
      <c r="F50" s="20">
        <f>SUM(F35:F49)</f>
        <v>129287420.18999998</v>
      </c>
      <c r="G50" s="21">
        <f t="shared" si="58"/>
        <v>0.148617380798908</v>
      </c>
      <c r="H50" s="20">
        <f>SUM(H35:H49)</f>
        <v>138326135.80999997</v>
      </c>
      <c r="I50" s="21">
        <f t="shared" si="59"/>
        <v>0.16046250101279133</v>
      </c>
      <c r="J50" s="20">
        <f>SUM(J35:J49)</f>
        <v>143724301.24</v>
      </c>
      <c r="K50" s="22">
        <f t="shared" si="60"/>
        <v>0.16624860530923383</v>
      </c>
      <c r="L50" s="23">
        <f>SUM(L35:L49)</f>
        <v>145189049.69</v>
      </c>
      <c r="M50" s="24">
        <f t="shared" si="61"/>
        <v>0.17398473946853837</v>
      </c>
      <c r="N50" s="26">
        <f>SUM(N35:N49)</f>
        <v>143826178.84</v>
      </c>
      <c r="O50" s="21">
        <f t="shared" si="62"/>
        <v>0.16253210770327056</v>
      </c>
      <c r="P50" s="26">
        <f>SUM(P35:P49)</f>
        <v>159727944.48999998</v>
      </c>
      <c r="Q50" s="25">
        <f>P50/$P$118</f>
        <v>0.1566622967936367</v>
      </c>
      <c r="R50" s="20">
        <f>SUM(R35:R49)</f>
        <v>169550589.05000004</v>
      </c>
      <c r="S50" s="21">
        <f>R50/$R$118</f>
        <v>0.1581300023856846</v>
      </c>
      <c r="T50" s="26">
        <f>SUM(T35:T49)</f>
        <v>176079435.97</v>
      </c>
      <c r="U50" s="27">
        <f>T50/$T$118</f>
        <v>0.16201104887949666</v>
      </c>
      <c r="V50" s="20">
        <f>SUM(V35:V49)</f>
        <v>169908893.47000003</v>
      </c>
      <c r="W50" s="27">
        <f>V50/$V$118</f>
        <v>0.16088450627106035</v>
      </c>
      <c r="X50" s="20">
        <f>SUM(X35:X49)</f>
        <v>179420278.15</v>
      </c>
      <c r="Y50" s="27">
        <f>X50/$X$118</f>
        <v>0.16164345892106768</v>
      </c>
      <c r="Z50" s="29">
        <f>SUM(Z35:Z49)</f>
        <v>197409795.30000004</v>
      </c>
      <c r="AA50" s="21">
        <f>Z50/$Z$118</f>
        <v>0.16770480223304407</v>
      </c>
      <c r="AB50" s="29">
        <f>SUM(AB35:AB49)</f>
        <v>207000514.13000003</v>
      </c>
      <c r="AC50" s="25">
        <f>AB50/$AB$118</f>
        <v>0.16962840100823615</v>
      </c>
      <c r="AD50" s="29">
        <f>SUM(AD35:AD49)</f>
        <v>206460848.89000002</v>
      </c>
      <c r="AE50" s="25">
        <f>AD50/$AD$118</f>
        <v>0.16926656969033146</v>
      </c>
      <c r="AF50" s="29">
        <f>SUM(AF35:AF49)</f>
        <v>228425349.7</v>
      </c>
      <c r="AG50" s="25">
        <f>AF50/$AF$118</f>
        <v>0.17556629822161318</v>
      </c>
      <c r="AH50" s="29">
        <f>SUM(AH35:AH49)</f>
        <v>225087057.41999996</v>
      </c>
      <c r="AI50" s="25">
        <f>AH50/$AH$118</f>
        <v>0.16394655496637858</v>
      </c>
      <c r="AJ50" s="29">
        <f>SUM(AJ35:AJ49)</f>
        <v>195838995.93</v>
      </c>
      <c r="AK50" s="25">
        <f>AJ50/$AJ$118</f>
        <v>0.14879151720084177</v>
      </c>
      <c r="AL50" s="29">
        <f>SUM(AL35:AL49)</f>
        <v>190987044.24</v>
      </c>
      <c r="AM50" s="25">
        <f>AL50/$AL$118</f>
        <v>0.15127053045334735</v>
      </c>
      <c r="AN50" s="29">
        <f>SUM(AN35:AN49)</f>
        <v>183572950.97</v>
      </c>
      <c r="AO50" s="25">
        <f>AN50/$AN$118</f>
        <v>0.15110010246190542</v>
      </c>
    </row>
    <row r="51" spans="1:40" ht="12.75">
      <c r="A51" s="6"/>
      <c r="B51" s="6"/>
      <c r="C51" s="7"/>
      <c r="E51" s="9"/>
      <c r="F51" s="31"/>
      <c r="G51" s="9"/>
      <c r="H51" s="31"/>
      <c r="I51" s="9"/>
      <c r="J51" s="31"/>
      <c r="K51" s="10"/>
      <c r="M51" s="12"/>
      <c r="N51" s="31"/>
      <c r="O51" s="9"/>
      <c r="P51" s="31"/>
      <c r="Q51" s="14"/>
      <c r="R51" s="31"/>
      <c r="S51" s="9"/>
      <c r="U51" s="16"/>
      <c r="V51" s="31"/>
      <c r="W51" s="16"/>
      <c r="X51" s="31"/>
      <c r="Y51" s="16"/>
      <c r="Z51" s="7"/>
      <c r="AA51" s="9"/>
      <c r="AC51" s="14"/>
      <c r="AD51" s="7"/>
      <c r="AE51" s="14"/>
      <c r="AF51" s="17"/>
      <c r="AH51" s="17"/>
      <c r="AJ51" s="17"/>
      <c r="AL51" s="17"/>
      <c r="AN51" s="17"/>
    </row>
    <row r="52" spans="1:41" ht="12.75">
      <c r="A52" s="6" t="s">
        <v>70</v>
      </c>
      <c r="B52" s="6" t="s">
        <v>68</v>
      </c>
      <c r="C52" s="7" t="s">
        <v>71</v>
      </c>
      <c r="D52" s="60">
        <v>9966496.44</v>
      </c>
      <c r="E52" s="9">
        <f aca="true" t="shared" si="74" ref="E52:E76">D52/$D$118</f>
        <v>0.010984174614815503</v>
      </c>
      <c r="F52" s="58">
        <v>10350641.7</v>
      </c>
      <c r="G52" s="9">
        <f aca="true" t="shared" si="75" ref="G52:G76">F52/$F$118</f>
        <v>0.01189818202560854</v>
      </c>
      <c r="H52" s="8">
        <v>7722542.45</v>
      </c>
      <c r="I52" s="9">
        <f aca="true" t="shared" si="76" ref="I52:I76">H52/$H$118</f>
        <v>0.008958382799086805</v>
      </c>
      <c r="J52" s="8">
        <v>9309299.78</v>
      </c>
      <c r="K52" s="10">
        <f aca="true" t="shared" si="77" ref="K52:K76">J52/$J$118</f>
        <v>0.010768242332562667</v>
      </c>
      <c r="L52" s="11">
        <v>7166649.45</v>
      </c>
      <c r="M52" s="12">
        <f aca="true" t="shared" si="78" ref="M52:M76">L52/$L$118</f>
        <v>0.008588028092221022</v>
      </c>
      <c r="N52" s="11">
        <v>8158083.19</v>
      </c>
      <c r="O52" s="9">
        <f aca="true" t="shared" si="79" ref="O52:O76">N52/$N$118</f>
        <v>0.009219117593080048</v>
      </c>
      <c r="P52" s="13">
        <v>12843598.17</v>
      </c>
      <c r="Q52" s="14">
        <f aca="true" t="shared" si="80" ref="Q52:Q76">P52/$P$118</f>
        <v>0.012597091854097705</v>
      </c>
      <c r="R52" s="15">
        <v>12589675.74</v>
      </c>
      <c r="S52" s="9">
        <f aca="true" t="shared" si="81" ref="S52:S76">R52/$R$118</f>
        <v>0.011741660503545122</v>
      </c>
      <c r="T52" s="15">
        <v>11865144.71</v>
      </c>
      <c r="U52" s="16">
        <f aca="true" t="shared" si="82" ref="U52:U76">T52/$T$118</f>
        <v>0.010917143895790453</v>
      </c>
      <c r="V52" s="15">
        <v>14441085.67</v>
      </c>
      <c r="W52" s="16">
        <f aca="true" t="shared" si="83" ref="W52:W76">V52/$V$118</f>
        <v>0.013674074915014715</v>
      </c>
      <c r="X52" s="15">
        <v>18250841.89</v>
      </c>
      <c r="Y52" s="16">
        <f aca="true" t="shared" si="84" ref="Y52:Y76">X52/$X$118</f>
        <v>0.016442562912842726</v>
      </c>
      <c r="Z52" s="17">
        <v>13506595.23</v>
      </c>
      <c r="AA52" s="9">
        <f aca="true" t="shared" si="85" ref="AA52:AA76">Z52/$Z$118</f>
        <v>0.011474207135702987</v>
      </c>
      <c r="AB52" s="17">
        <v>14893741.05</v>
      </c>
      <c r="AC52" s="14">
        <f aca="true" t="shared" si="86" ref="AC52:AC76">AB52/$AB$118</f>
        <v>0.012204807751132458</v>
      </c>
      <c r="AD52" s="17">
        <v>18463073.76</v>
      </c>
      <c r="AE52" s="14">
        <f aca="true" t="shared" si="87" ref="AE52:AE76">AD52/$AD$118</f>
        <v>0.015136919072534819</v>
      </c>
      <c r="AF52" s="17">
        <v>17899253.12</v>
      </c>
      <c r="AG52" s="14">
        <f aca="true" t="shared" si="88" ref="AG52:AG76">AF52/$AF$118</f>
        <v>0.013757254242303828</v>
      </c>
      <c r="AH52" s="17">
        <v>22390514.92</v>
      </c>
      <c r="AI52" s="14">
        <f aca="true" t="shared" si="89" ref="AI52:AI76">AH52/$AH$118</f>
        <v>0.01630856890277659</v>
      </c>
      <c r="AJ52" s="17">
        <v>21118382.48</v>
      </c>
      <c r="AK52" s="14">
        <f aca="true" t="shared" si="90" ref="AK52:AK76">AJ52/$AJ$118</f>
        <v>0.016044997346442817</v>
      </c>
      <c r="AL52" s="17">
        <v>17259678.04</v>
      </c>
      <c r="AM52" s="14">
        <f aca="true" t="shared" si="91" ref="AM52:AM76">AL52/$AL$118</f>
        <v>0.01367045949611053</v>
      </c>
      <c r="AN52" s="17">
        <v>10696684.06</v>
      </c>
      <c r="AO52" s="14">
        <f aca="true" t="shared" si="92" ref="AO52:AO76">AN52/$AN$118</f>
        <v>0.008804510952884153</v>
      </c>
    </row>
    <row r="53" spans="1:41" ht="12.75">
      <c r="A53" s="6" t="s">
        <v>72</v>
      </c>
      <c r="B53" s="6" t="s">
        <v>68</v>
      </c>
      <c r="C53" s="7" t="s">
        <v>73</v>
      </c>
      <c r="D53" s="60">
        <v>1453712.56</v>
      </c>
      <c r="E53" s="9">
        <f t="shared" si="74"/>
        <v>0.001602151036216139</v>
      </c>
      <c r="F53" s="58">
        <v>1969588.83</v>
      </c>
      <c r="G53" s="9">
        <f t="shared" si="75"/>
        <v>0.0022640650786844795</v>
      </c>
      <c r="H53" s="8">
        <v>1364915.13</v>
      </c>
      <c r="I53" s="9">
        <f t="shared" si="76"/>
        <v>0.001583342830676875</v>
      </c>
      <c r="J53" s="8">
        <v>1647933.24</v>
      </c>
      <c r="K53" s="10">
        <f t="shared" si="77"/>
        <v>0.0019061954062677263</v>
      </c>
      <c r="L53" s="11">
        <v>1357915.4</v>
      </c>
      <c r="M53" s="12">
        <f t="shared" si="78"/>
        <v>0.001627233993154157</v>
      </c>
      <c r="N53" s="11">
        <v>1365082.43</v>
      </c>
      <c r="O53" s="9">
        <f t="shared" si="79"/>
        <v>0.0015426240641727828</v>
      </c>
      <c r="P53" s="13">
        <v>1549870.83</v>
      </c>
      <c r="Q53" s="14">
        <f t="shared" si="80"/>
        <v>0.0015201242633937565</v>
      </c>
      <c r="R53" s="15">
        <v>2059272.95</v>
      </c>
      <c r="S53" s="9">
        <f t="shared" si="81"/>
        <v>0.0019205644658671602</v>
      </c>
      <c r="T53" s="15">
        <v>3455567.45</v>
      </c>
      <c r="U53" s="16">
        <f t="shared" si="82"/>
        <v>0.003179474672691091</v>
      </c>
      <c r="V53" s="15">
        <v>1313654.61</v>
      </c>
      <c r="W53" s="16">
        <f t="shared" si="83"/>
        <v>0.0012438823479117578</v>
      </c>
      <c r="X53" s="15">
        <v>3356000.04</v>
      </c>
      <c r="Y53" s="16">
        <f t="shared" si="84"/>
        <v>0.0030234902107961173</v>
      </c>
      <c r="Z53" s="17">
        <v>1296166.5</v>
      </c>
      <c r="AA53" s="9">
        <f t="shared" si="85"/>
        <v>0.0011011274603332556</v>
      </c>
      <c r="AB53" s="17">
        <v>2666929.65</v>
      </c>
      <c r="AC53" s="14">
        <f t="shared" si="86"/>
        <v>0.002185439075029774</v>
      </c>
      <c r="AD53" s="17">
        <v>3781995.17</v>
      </c>
      <c r="AE53" s="14">
        <f t="shared" si="87"/>
        <v>0.0031006621955350713</v>
      </c>
      <c r="AF53" s="17">
        <v>4650047.02</v>
      </c>
      <c r="AG53" s="14">
        <f t="shared" si="88"/>
        <v>0.0035739971195405534</v>
      </c>
      <c r="AH53" s="17">
        <v>2600776.11</v>
      </c>
      <c r="AI53" s="14">
        <f t="shared" si="89"/>
        <v>0.0018943260814758547</v>
      </c>
      <c r="AJ53" s="17">
        <v>4506423.44</v>
      </c>
      <c r="AK53" s="14">
        <f t="shared" si="90"/>
        <v>0.003423820560368396</v>
      </c>
      <c r="AL53" s="17">
        <v>3957443.07</v>
      </c>
      <c r="AM53" s="14">
        <f t="shared" si="91"/>
        <v>0.003134477078379981</v>
      </c>
      <c r="AN53" s="17">
        <v>2795164.31</v>
      </c>
      <c r="AO53" s="14">
        <f t="shared" si="92"/>
        <v>0.0023007181145542665</v>
      </c>
    </row>
    <row r="54" spans="1:41" ht="12.75">
      <c r="A54" s="6" t="s">
        <v>74</v>
      </c>
      <c r="B54" s="6" t="s">
        <v>68</v>
      </c>
      <c r="C54" s="7" t="s">
        <v>75</v>
      </c>
      <c r="D54" s="60">
        <v>6029638.2</v>
      </c>
      <c r="E54" s="9">
        <f t="shared" si="74"/>
        <v>0.006645324086722079</v>
      </c>
      <c r="F54" s="58">
        <v>1500399.58</v>
      </c>
      <c r="G54" s="9">
        <f t="shared" si="75"/>
        <v>0.0017247266238562392</v>
      </c>
      <c r="H54" s="8">
        <v>3507362.06</v>
      </c>
      <c r="I54" s="9">
        <f t="shared" si="76"/>
        <v>0.004068646064674422</v>
      </c>
      <c r="J54" s="8">
        <v>2742130.49</v>
      </c>
      <c r="K54" s="10">
        <f t="shared" si="77"/>
        <v>0.0031718739670696062</v>
      </c>
      <c r="L54" s="11">
        <v>1842157.66</v>
      </c>
      <c r="M54" s="12">
        <f t="shared" si="78"/>
        <v>0.002207517173088484</v>
      </c>
      <c r="N54" s="11">
        <v>3701838.25</v>
      </c>
      <c r="O54" s="9">
        <f t="shared" si="79"/>
        <v>0.004183296657129535</v>
      </c>
      <c r="P54" s="13">
        <v>2720612.94</v>
      </c>
      <c r="Q54" s="14">
        <f t="shared" si="80"/>
        <v>0.002668396398812811</v>
      </c>
      <c r="R54" s="15">
        <v>2525663.08</v>
      </c>
      <c r="S54" s="9">
        <f t="shared" si="81"/>
        <v>0.002355539494752557</v>
      </c>
      <c r="T54" s="15">
        <v>2657032.12</v>
      </c>
      <c r="U54" s="16">
        <f t="shared" si="82"/>
        <v>0.002444740683636986</v>
      </c>
      <c r="V54" s="15">
        <v>2511025.18</v>
      </c>
      <c r="W54" s="16">
        <f t="shared" si="83"/>
        <v>0.0023776568610861452</v>
      </c>
      <c r="X54" s="15">
        <v>3459497.32</v>
      </c>
      <c r="Y54" s="16">
        <f t="shared" si="84"/>
        <v>0.003116733062165101</v>
      </c>
      <c r="Z54" s="17">
        <v>802126.96</v>
      </c>
      <c r="AA54" s="9">
        <f t="shared" si="85"/>
        <v>0.0006814279047712118</v>
      </c>
      <c r="AB54" s="17">
        <v>3117560.18</v>
      </c>
      <c r="AC54" s="14">
        <f t="shared" si="86"/>
        <v>0.002554712246020009</v>
      </c>
      <c r="AD54" s="17">
        <v>1635274.52</v>
      </c>
      <c r="AE54" s="14">
        <f t="shared" si="87"/>
        <v>0.00134067698544569</v>
      </c>
      <c r="AF54" s="17">
        <v>3855796.2</v>
      </c>
      <c r="AG54" s="14">
        <f t="shared" si="88"/>
        <v>0.0029635408960521463</v>
      </c>
      <c r="AH54" s="17">
        <v>3221104.63</v>
      </c>
      <c r="AI54" s="14">
        <f t="shared" si="89"/>
        <v>0.0023461544760850763</v>
      </c>
      <c r="AJ54" s="17">
        <v>1913946.02</v>
      </c>
      <c r="AK54" s="14">
        <f t="shared" si="90"/>
        <v>0.0014541482446024337</v>
      </c>
      <c r="AL54" s="17">
        <v>3083542.32</v>
      </c>
      <c r="AM54" s="14">
        <f t="shared" si="91"/>
        <v>0.0024423074574398433</v>
      </c>
      <c r="AN54" s="17">
        <v>2872311.18</v>
      </c>
      <c r="AO54" s="14">
        <f t="shared" si="92"/>
        <v>0.0023642182102928825</v>
      </c>
    </row>
    <row r="55" spans="1:41" ht="12.75">
      <c r="A55" s="6" t="s">
        <v>76</v>
      </c>
      <c r="B55" s="6" t="s">
        <v>68</v>
      </c>
      <c r="C55" s="7" t="s">
        <v>77</v>
      </c>
      <c r="D55" s="60">
        <v>4035254.62</v>
      </c>
      <c r="E55" s="9">
        <f t="shared" si="74"/>
        <v>0.004447294154787356</v>
      </c>
      <c r="F55" s="58">
        <v>991128.06</v>
      </c>
      <c r="G55" s="9">
        <f t="shared" si="75"/>
        <v>0.0011393131373263808</v>
      </c>
      <c r="H55" s="8">
        <v>1511928.98</v>
      </c>
      <c r="I55" s="9">
        <f t="shared" si="76"/>
        <v>0.0017538833428973717</v>
      </c>
      <c r="J55" s="8">
        <v>3077183.71</v>
      </c>
      <c r="K55" s="10">
        <f t="shared" si="77"/>
        <v>0.0035594363350810736</v>
      </c>
      <c r="L55" s="11">
        <v>527834.86</v>
      </c>
      <c r="M55" s="12">
        <f t="shared" si="78"/>
        <v>0.0006325216040437906</v>
      </c>
      <c r="N55" s="11">
        <v>1610024.54</v>
      </c>
      <c r="O55" s="9">
        <f t="shared" si="79"/>
        <v>0.0018194231679567623</v>
      </c>
      <c r="P55" s="13">
        <v>1744132.8</v>
      </c>
      <c r="Q55" s="14">
        <f t="shared" si="80"/>
        <v>0.0017106577764683074</v>
      </c>
      <c r="R55" s="15">
        <v>1720712.55</v>
      </c>
      <c r="S55" s="9">
        <f t="shared" si="81"/>
        <v>0.0016048088134706328</v>
      </c>
      <c r="T55" s="15">
        <v>1083929.97</v>
      </c>
      <c r="U55" s="16">
        <f t="shared" si="82"/>
        <v>0.000997326180562852</v>
      </c>
      <c r="V55" s="15">
        <v>507476.96</v>
      </c>
      <c r="W55" s="16">
        <f t="shared" si="83"/>
        <v>0.00048052328801702387</v>
      </c>
      <c r="X55" s="15">
        <v>1484210.59</v>
      </c>
      <c r="Y55" s="16">
        <f t="shared" si="84"/>
        <v>0.0013371561788255908</v>
      </c>
      <c r="Z55" s="17">
        <v>3361041.69</v>
      </c>
      <c r="AA55" s="9">
        <f t="shared" si="85"/>
        <v>0.0028552931279923477</v>
      </c>
      <c r="AB55" s="17">
        <v>2440704.67</v>
      </c>
      <c r="AC55" s="14">
        <f t="shared" si="86"/>
        <v>0.0020000570155368175</v>
      </c>
      <c r="AD55" s="17">
        <v>2900654.4</v>
      </c>
      <c r="AE55" s="14">
        <f t="shared" si="87"/>
        <v>0.0023780964903750697</v>
      </c>
      <c r="AF55" s="17">
        <v>3103243.98</v>
      </c>
      <c r="AG55" s="14">
        <f t="shared" si="88"/>
        <v>0.0023851339562909546</v>
      </c>
      <c r="AH55" s="17">
        <v>3355795.46</v>
      </c>
      <c r="AI55" s="14">
        <f t="shared" si="89"/>
        <v>0.0024442591730728653</v>
      </c>
      <c r="AJ55" s="17">
        <v>4735755.51</v>
      </c>
      <c r="AK55" s="14">
        <f t="shared" si="90"/>
        <v>0.003598058926308069</v>
      </c>
      <c r="AL55" s="17">
        <v>2066199.94</v>
      </c>
      <c r="AM55" s="14">
        <f t="shared" si="91"/>
        <v>0.0016365254627099643</v>
      </c>
      <c r="AN55" s="17">
        <v>1215845.99</v>
      </c>
      <c r="AO55" s="14">
        <f t="shared" si="92"/>
        <v>0.001000770825419263</v>
      </c>
    </row>
    <row r="56" spans="1:41" ht="12.75">
      <c r="A56" s="6" t="s">
        <v>78</v>
      </c>
      <c r="B56" s="6" t="s">
        <v>68</v>
      </c>
      <c r="C56" s="7" t="s">
        <v>79</v>
      </c>
      <c r="D56" s="60">
        <v>9414926.05</v>
      </c>
      <c r="E56" s="9">
        <f t="shared" si="74"/>
        <v>0.010376283415275592</v>
      </c>
      <c r="F56" s="58">
        <v>7249305.99</v>
      </c>
      <c r="G56" s="9">
        <f t="shared" si="75"/>
        <v>0.008333160854012976</v>
      </c>
      <c r="H56" s="8">
        <v>10027645.41</v>
      </c>
      <c r="I56" s="9">
        <f t="shared" si="76"/>
        <v>0.011632371947179877</v>
      </c>
      <c r="J56" s="8">
        <v>8701196.34</v>
      </c>
      <c r="K56" s="10">
        <f t="shared" si="77"/>
        <v>0.010064837634042477</v>
      </c>
      <c r="L56" s="11">
        <v>12841401.73</v>
      </c>
      <c r="M56" s="12">
        <f t="shared" si="78"/>
        <v>0.015388267497963867</v>
      </c>
      <c r="N56" s="11">
        <v>12427265.77</v>
      </c>
      <c r="O56" s="9">
        <f t="shared" si="79"/>
        <v>0.014043546973696459</v>
      </c>
      <c r="P56" s="13">
        <v>19792405.99</v>
      </c>
      <c r="Q56" s="14">
        <f t="shared" si="80"/>
        <v>0.019412531672938785</v>
      </c>
      <c r="R56" s="15">
        <v>17640683.6</v>
      </c>
      <c r="S56" s="9">
        <f t="shared" si="81"/>
        <v>0.016452442633098044</v>
      </c>
      <c r="T56" s="15">
        <v>20185696.66</v>
      </c>
      <c r="U56" s="16">
        <f t="shared" si="82"/>
        <v>0.018572900749222868</v>
      </c>
      <c r="V56" s="15">
        <v>23597811.66</v>
      </c>
      <c r="W56" s="16">
        <f t="shared" si="83"/>
        <v>0.022344458847687713</v>
      </c>
      <c r="X56" s="15">
        <v>14421859.66</v>
      </c>
      <c r="Y56" s="16">
        <f t="shared" si="84"/>
        <v>0.012992953213279885</v>
      </c>
      <c r="Z56" s="17">
        <v>16953130.22</v>
      </c>
      <c r="AA56" s="9">
        <f t="shared" si="85"/>
        <v>0.014402129065862732</v>
      </c>
      <c r="AB56" s="17">
        <v>21686374.03</v>
      </c>
      <c r="AC56" s="14">
        <f t="shared" si="86"/>
        <v>0.017771090887557874</v>
      </c>
      <c r="AD56" s="17">
        <v>20803013.11</v>
      </c>
      <c r="AE56" s="14">
        <f t="shared" si="87"/>
        <v>0.017055314299462065</v>
      </c>
      <c r="AF56" s="17">
        <v>19274082.73</v>
      </c>
      <c r="AG56" s="14">
        <f t="shared" si="88"/>
        <v>0.014813939700507874</v>
      </c>
      <c r="AH56" s="17">
        <v>21894198.43</v>
      </c>
      <c r="AI56" s="14">
        <f t="shared" si="89"/>
        <v>0.01594706709258288</v>
      </c>
      <c r="AJ56" s="17">
        <v>18341802.68</v>
      </c>
      <c r="AK56" s="14">
        <f t="shared" si="90"/>
        <v>0.01393545057763239</v>
      </c>
      <c r="AL56" s="17">
        <v>19115348.2</v>
      </c>
      <c r="AM56" s="14">
        <f t="shared" si="91"/>
        <v>0.015140235682064284</v>
      </c>
      <c r="AN56" s="17">
        <v>20360519.78</v>
      </c>
      <c r="AO56" s="14">
        <f t="shared" si="92"/>
        <v>0.01675887764880142</v>
      </c>
    </row>
    <row r="57" spans="1:41" ht="12.75">
      <c r="A57" s="6" t="s">
        <v>80</v>
      </c>
      <c r="B57" s="6" t="s">
        <v>68</v>
      </c>
      <c r="C57" s="7" t="s">
        <v>81</v>
      </c>
      <c r="D57" s="60">
        <v>11940746.36</v>
      </c>
      <c r="E57" s="9">
        <f t="shared" si="74"/>
        <v>0.01316001504029661</v>
      </c>
      <c r="F57" s="58">
        <v>9935787.04</v>
      </c>
      <c r="G57" s="9">
        <f t="shared" si="75"/>
        <v>0.01142130180871803</v>
      </c>
      <c r="H57" s="8">
        <v>10573344.5</v>
      </c>
      <c r="I57" s="9">
        <f t="shared" si="76"/>
        <v>0.012265399395456749</v>
      </c>
      <c r="J57" s="8">
        <v>13161789.17</v>
      </c>
      <c r="K57" s="10">
        <f t="shared" si="77"/>
        <v>0.015224489345283374</v>
      </c>
      <c r="L57" s="11">
        <v>12676287.14</v>
      </c>
      <c r="M57" s="12">
        <f t="shared" si="78"/>
        <v>0.01519040533835237</v>
      </c>
      <c r="N57" s="11">
        <v>14645487.16</v>
      </c>
      <c r="O57" s="9">
        <f t="shared" si="79"/>
        <v>0.016550268634363353</v>
      </c>
      <c r="P57" s="13">
        <v>17824211.08</v>
      </c>
      <c r="Q57" s="14">
        <f t="shared" si="80"/>
        <v>0.017482112195478787</v>
      </c>
      <c r="R57" s="15">
        <v>18184602.19</v>
      </c>
      <c r="S57" s="9">
        <f t="shared" si="81"/>
        <v>0.01695972396084946</v>
      </c>
      <c r="T57" s="15">
        <v>20494903.07</v>
      </c>
      <c r="U57" s="16">
        <f t="shared" si="82"/>
        <v>0.01885740219897137</v>
      </c>
      <c r="V57" s="15">
        <v>16136276.56</v>
      </c>
      <c r="W57" s="16">
        <f t="shared" si="83"/>
        <v>0.015279228970243756</v>
      </c>
      <c r="X57" s="15">
        <v>16312862.17</v>
      </c>
      <c r="Y57" s="16">
        <f t="shared" si="84"/>
        <v>0.014696596690464076</v>
      </c>
      <c r="Z57" s="17">
        <v>12669739.23</v>
      </c>
      <c r="AA57" s="9">
        <f t="shared" si="85"/>
        <v>0.01076327599996954</v>
      </c>
      <c r="AB57" s="17">
        <v>8312622.86</v>
      </c>
      <c r="AC57" s="14">
        <f t="shared" si="86"/>
        <v>0.00681185227897922</v>
      </c>
      <c r="AD57" s="17">
        <v>9430393.78</v>
      </c>
      <c r="AE57" s="14">
        <f t="shared" si="87"/>
        <v>0.007731492021618599</v>
      </c>
      <c r="AF57" s="17">
        <v>7520199.29</v>
      </c>
      <c r="AG57" s="14">
        <f t="shared" si="88"/>
        <v>0.005779978242205154</v>
      </c>
      <c r="AH57" s="17">
        <v>9109609.88</v>
      </c>
      <c r="AI57" s="14">
        <f t="shared" si="89"/>
        <v>0.006635162296901495</v>
      </c>
      <c r="AJ57" s="17">
        <v>8321331.7</v>
      </c>
      <c r="AK57" s="14">
        <f t="shared" si="90"/>
        <v>0.00632225243442842</v>
      </c>
      <c r="AL57" s="17">
        <v>8841044.4</v>
      </c>
      <c r="AM57" s="14">
        <f t="shared" si="91"/>
        <v>0.007002514131110342</v>
      </c>
      <c r="AN57" s="17">
        <v>4866301.15</v>
      </c>
      <c r="AO57" s="14">
        <f t="shared" si="92"/>
        <v>0.0040054844599390505</v>
      </c>
    </row>
    <row r="58" spans="1:41" ht="12.75">
      <c r="A58" s="6" t="s">
        <v>82</v>
      </c>
      <c r="B58" s="6" t="s">
        <v>68</v>
      </c>
      <c r="C58" s="7" t="s">
        <v>83</v>
      </c>
      <c r="D58" s="60">
        <v>2830672.52</v>
      </c>
      <c r="E58" s="9">
        <f t="shared" si="74"/>
        <v>0.0031197122704274835</v>
      </c>
      <c r="F58" s="58">
        <v>1990929.81</v>
      </c>
      <c r="G58" s="9">
        <f t="shared" si="75"/>
        <v>0.0022885967813560996</v>
      </c>
      <c r="H58" s="8">
        <v>249688.43</v>
      </c>
      <c r="I58" s="9">
        <f t="shared" si="76"/>
        <v>0.00028964613026413207</v>
      </c>
      <c r="J58" s="8">
        <v>818508.44</v>
      </c>
      <c r="K58" s="10">
        <f t="shared" si="77"/>
        <v>0.0009467841235603468</v>
      </c>
      <c r="L58" s="11">
        <v>1561936.07</v>
      </c>
      <c r="M58" s="12">
        <f t="shared" si="78"/>
        <v>0.001871718568209486</v>
      </c>
      <c r="N58" s="11">
        <v>2103410.67</v>
      </c>
      <c r="O58" s="9">
        <f t="shared" si="79"/>
        <v>0.0023769787414081624</v>
      </c>
      <c r="P58" s="13">
        <v>1552584.58</v>
      </c>
      <c r="Q58" s="14">
        <f t="shared" si="80"/>
        <v>0.0015227859285725151</v>
      </c>
      <c r="R58" s="15">
        <v>3446824.69</v>
      </c>
      <c r="S58" s="9">
        <f t="shared" si="81"/>
        <v>0.003214653511418965</v>
      </c>
      <c r="T58" s="15">
        <v>3707575.99</v>
      </c>
      <c r="U58" s="16">
        <f t="shared" si="82"/>
        <v>0.0034113482453605698</v>
      </c>
      <c r="V58" s="15">
        <v>2441004.52</v>
      </c>
      <c r="W58" s="16">
        <f t="shared" si="83"/>
        <v>0.002311355215052161</v>
      </c>
      <c r="X58" s="15">
        <v>1089168.51</v>
      </c>
      <c r="Y58" s="16">
        <f t="shared" si="84"/>
        <v>0.0009812545556144847</v>
      </c>
      <c r="Z58" s="17">
        <v>1943396.31</v>
      </c>
      <c r="AA58" s="9">
        <f t="shared" si="85"/>
        <v>0.0016509661708208941</v>
      </c>
      <c r="AB58" s="17">
        <v>2511475.91</v>
      </c>
      <c r="AC58" s="14">
        <f t="shared" si="86"/>
        <v>0.0020580511337109923</v>
      </c>
      <c r="AD58" s="17">
        <v>1368100.12</v>
      </c>
      <c r="AE58" s="14">
        <f t="shared" si="87"/>
        <v>0.0011216345159401656</v>
      </c>
      <c r="AF58" s="17">
        <v>2970283.79</v>
      </c>
      <c r="AG58" s="14">
        <f t="shared" si="88"/>
        <v>0.002282941584035423</v>
      </c>
      <c r="AH58" s="17">
        <v>2431975.41</v>
      </c>
      <c r="AI58" s="14">
        <f t="shared" si="89"/>
        <v>0.0017713767943950147</v>
      </c>
      <c r="AJ58" s="17">
        <v>1811657.96</v>
      </c>
      <c r="AK58" s="14">
        <f t="shared" si="90"/>
        <v>0.0013764334076433492</v>
      </c>
      <c r="AL58" s="17">
        <v>1903708.06</v>
      </c>
      <c r="AM58" s="14">
        <f t="shared" si="91"/>
        <v>0.0015078244140091248</v>
      </c>
      <c r="AN58" s="17">
        <v>1151184.57</v>
      </c>
      <c r="AO58" s="14">
        <f t="shared" si="92"/>
        <v>0.0009475475856352658</v>
      </c>
    </row>
    <row r="59" spans="1:41" ht="12.75">
      <c r="A59" s="6" t="s">
        <v>84</v>
      </c>
      <c r="B59" s="6" t="s">
        <v>68</v>
      </c>
      <c r="C59" s="7" t="s">
        <v>85</v>
      </c>
      <c r="D59" s="60">
        <v>304605.06</v>
      </c>
      <c r="E59" s="9">
        <f t="shared" si="74"/>
        <v>0.00033570825893922194</v>
      </c>
      <c r="F59" s="58">
        <v>578155.4</v>
      </c>
      <c r="G59" s="9">
        <f t="shared" si="75"/>
        <v>0.0006645963011441615</v>
      </c>
      <c r="H59" s="8">
        <v>950804.23</v>
      </c>
      <c r="I59" s="9">
        <f t="shared" si="76"/>
        <v>0.001102961662493804</v>
      </c>
      <c r="J59" s="8">
        <v>1400982.02</v>
      </c>
      <c r="K59" s="10">
        <f t="shared" si="77"/>
        <v>0.001620542280455293</v>
      </c>
      <c r="L59" s="11">
        <v>1778364.55</v>
      </c>
      <c r="M59" s="12">
        <f t="shared" si="78"/>
        <v>0.0021310718237530085</v>
      </c>
      <c r="N59" s="11">
        <v>4669619.38</v>
      </c>
      <c r="O59" s="9">
        <f t="shared" si="79"/>
        <v>0.005276946701391205</v>
      </c>
      <c r="P59" s="13">
        <v>4725704.65</v>
      </c>
      <c r="Q59" s="14">
        <f t="shared" si="80"/>
        <v>0.00463500451847184</v>
      </c>
      <c r="R59" s="15">
        <v>2221516.9</v>
      </c>
      <c r="S59" s="9">
        <f t="shared" si="81"/>
        <v>0.0020718799897135394</v>
      </c>
      <c r="T59" s="15">
        <v>3476787.95</v>
      </c>
      <c r="U59" s="16">
        <f t="shared" si="82"/>
        <v>0.0031989996981082167</v>
      </c>
      <c r="V59" s="15">
        <v>4001315.23</v>
      </c>
      <c r="W59" s="16">
        <f t="shared" si="83"/>
        <v>0.003788792994094144</v>
      </c>
      <c r="X59" s="15">
        <v>7289261.5</v>
      </c>
      <c r="Y59" s="16">
        <f t="shared" si="84"/>
        <v>0.006567047236740504</v>
      </c>
      <c r="Z59" s="17">
        <v>5519135.49</v>
      </c>
      <c r="AA59" s="9">
        <f t="shared" si="85"/>
        <v>0.004688650451418733</v>
      </c>
      <c r="AB59" s="17">
        <v>6012406.83</v>
      </c>
      <c r="AC59" s="14">
        <f t="shared" si="86"/>
        <v>0.004926919921287723</v>
      </c>
      <c r="AD59" s="17">
        <v>5415595.33</v>
      </c>
      <c r="AE59" s="14">
        <f t="shared" si="87"/>
        <v>0.004439966459832173</v>
      </c>
      <c r="AF59" s="17">
        <v>4506987</v>
      </c>
      <c r="AG59" s="14">
        <f t="shared" si="88"/>
        <v>0.0034640420809780802</v>
      </c>
      <c r="AH59" s="17">
        <v>4459799.58</v>
      </c>
      <c r="AI59" s="14">
        <f t="shared" si="89"/>
        <v>0.003248382138725914</v>
      </c>
      <c r="AJ59" s="17">
        <v>2176569.44</v>
      </c>
      <c r="AK59" s="14">
        <f t="shared" si="90"/>
        <v>0.0016536801964933691</v>
      </c>
      <c r="AL59" s="17">
        <v>2838305.94</v>
      </c>
      <c r="AM59" s="14">
        <f t="shared" si="91"/>
        <v>0.0022480689558876574</v>
      </c>
      <c r="AN59" s="17">
        <v>6624732.83</v>
      </c>
      <c r="AO59" s="14">
        <f t="shared" si="92"/>
        <v>0.005452861132898248</v>
      </c>
    </row>
    <row r="60" spans="1:41" ht="12.75">
      <c r="A60" s="6" t="s">
        <v>86</v>
      </c>
      <c r="B60" s="6" t="s">
        <v>68</v>
      </c>
      <c r="C60" s="7" t="s">
        <v>87</v>
      </c>
      <c r="D60" s="60">
        <v>8381575.9</v>
      </c>
      <c r="E60" s="9">
        <f t="shared" si="74"/>
        <v>0.009237417961986391</v>
      </c>
      <c r="F60" s="58">
        <v>12114352.83</v>
      </c>
      <c r="G60" s="9">
        <f t="shared" si="75"/>
        <v>0.01392558831340727</v>
      </c>
      <c r="H60" s="8">
        <v>13839890.43</v>
      </c>
      <c r="I60" s="9">
        <f t="shared" si="76"/>
        <v>0.016054691466196872</v>
      </c>
      <c r="J60" s="8">
        <v>12017897.06</v>
      </c>
      <c r="K60" s="10">
        <f t="shared" si="77"/>
        <v>0.013901327804256448</v>
      </c>
      <c r="L60" s="11">
        <v>9022990.7</v>
      </c>
      <c r="M60" s="12">
        <f t="shared" si="78"/>
        <v>0.0108125419204715</v>
      </c>
      <c r="N60" s="11">
        <v>12400755.18</v>
      </c>
      <c r="O60" s="9">
        <f t="shared" si="79"/>
        <v>0.014013588435522747</v>
      </c>
      <c r="P60" s="13">
        <v>16125747.23</v>
      </c>
      <c r="Q60" s="14">
        <f t="shared" si="80"/>
        <v>0.01581624684792452</v>
      </c>
      <c r="R60" s="15">
        <v>20479480.49</v>
      </c>
      <c r="S60" s="9">
        <f t="shared" si="81"/>
        <v>0.019100023874209476</v>
      </c>
      <c r="T60" s="15">
        <v>13462044.71</v>
      </c>
      <c r="U60" s="16">
        <f t="shared" si="82"/>
        <v>0.012386454849283897</v>
      </c>
      <c r="V60" s="15">
        <v>13528687.65</v>
      </c>
      <c r="W60" s="16">
        <f t="shared" si="83"/>
        <v>0.012810137177721928</v>
      </c>
      <c r="X60" s="15">
        <v>15593821.97</v>
      </c>
      <c r="Y60" s="16">
        <f t="shared" si="84"/>
        <v>0.014048798424684294</v>
      </c>
      <c r="Z60" s="17">
        <v>11236249.93</v>
      </c>
      <c r="AA60" s="9">
        <f t="shared" si="85"/>
        <v>0.009545489216925928</v>
      </c>
      <c r="AB60" s="17">
        <v>15621674.19</v>
      </c>
      <c r="AC60" s="14">
        <f t="shared" si="86"/>
        <v>0.01280131899700095</v>
      </c>
      <c r="AD60" s="17">
        <v>15675141.97</v>
      </c>
      <c r="AE60" s="14">
        <f t="shared" si="87"/>
        <v>0.01285123801890634</v>
      </c>
      <c r="AF60" s="17">
        <v>11553874.68</v>
      </c>
      <c r="AG60" s="14">
        <f t="shared" si="88"/>
        <v>0.008880235973582163</v>
      </c>
      <c r="AH60" s="17">
        <v>15527109.3</v>
      </c>
      <c r="AI60" s="14">
        <f t="shared" si="89"/>
        <v>0.011309473354442766</v>
      </c>
      <c r="AJ60" s="17">
        <v>16318909.01</v>
      </c>
      <c r="AK60" s="14">
        <f t="shared" si="90"/>
        <v>0.012398527775991477</v>
      </c>
      <c r="AL60" s="17">
        <v>15545127.01</v>
      </c>
      <c r="AM60" s="14">
        <f t="shared" si="91"/>
        <v>0.01231245615703842</v>
      </c>
      <c r="AN60" s="17">
        <v>12670629.23</v>
      </c>
      <c r="AO60" s="14">
        <f t="shared" si="92"/>
        <v>0.01042927819590748</v>
      </c>
    </row>
    <row r="61" spans="1:41" ht="12.75">
      <c r="A61" s="6" t="s">
        <v>88</v>
      </c>
      <c r="B61" s="6" t="s">
        <v>68</v>
      </c>
      <c r="C61" s="7" t="s">
        <v>89</v>
      </c>
      <c r="D61" s="60">
        <v>366877676.46</v>
      </c>
      <c r="E61" s="9">
        <f t="shared" si="74"/>
        <v>0.40433952741314855</v>
      </c>
      <c r="F61" s="58">
        <v>361078573.93</v>
      </c>
      <c r="G61" s="9">
        <f t="shared" si="75"/>
        <v>0.4150639856624822</v>
      </c>
      <c r="H61" s="8">
        <v>317888599.83</v>
      </c>
      <c r="I61" s="9">
        <f t="shared" si="76"/>
        <v>0.36876038988207316</v>
      </c>
      <c r="J61" s="8">
        <v>311112681.85</v>
      </c>
      <c r="K61" s="10">
        <f t="shared" si="77"/>
        <v>0.35986989677694875</v>
      </c>
      <c r="L61" s="11">
        <v>289601992.99</v>
      </c>
      <c r="M61" s="12">
        <f t="shared" si="78"/>
        <v>0.3470394455195957</v>
      </c>
      <c r="N61" s="11">
        <v>308207821.2</v>
      </c>
      <c r="O61" s="9">
        <f t="shared" si="79"/>
        <v>0.34829310765459226</v>
      </c>
      <c r="P61" s="13">
        <v>352371251.9</v>
      </c>
      <c r="Q61" s="14">
        <f t="shared" si="80"/>
        <v>0.34560821416041704</v>
      </c>
      <c r="R61" s="15">
        <v>344990817.25</v>
      </c>
      <c r="S61" s="9">
        <f t="shared" si="81"/>
        <v>0.32175292967395186</v>
      </c>
      <c r="T61" s="15">
        <v>351962739.68</v>
      </c>
      <c r="U61" s="16">
        <f t="shared" si="82"/>
        <v>0.32384163606574307</v>
      </c>
      <c r="V61" s="15">
        <v>351276551.5</v>
      </c>
      <c r="W61" s="16">
        <f t="shared" si="83"/>
        <v>0.3326191666515489</v>
      </c>
      <c r="X61" s="15">
        <v>351580369.33</v>
      </c>
      <c r="Y61" s="16">
        <f t="shared" si="84"/>
        <v>0.3167460644539618</v>
      </c>
      <c r="Z61" s="17">
        <v>374676869.47</v>
      </c>
      <c r="AA61" s="9">
        <f t="shared" si="85"/>
        <v>0.31829783420966046</v>
      </c>
      <c r="AB61" s="17">
        <v>382161149.96</v>
      </c>
      <c r="AC61" s="14">
        <f t="shared" si="86"/>
        <v>0.313165332306721</v>
      </c>
      <c r="AD61" s="17">
        <v>386670462.73</v>
      </c>
      <c r="AE61" s="14">
        <f t="shared" si="87"/>
        <v>0.3170111097516192</v>
      </c>
      <c r="AF61" s="17">
        <v>392522818.46</v>
      </c>
      <c r="AG61" s="14">
        <f t="shared" si="88"/>
        <v>0.3016905886104308</v>
      </c>
      <c r="AH61" s="17">
        <v>417142201.68</v>
      </c>
      <c r="AI61" s="14">
        <f t="shared" si="89"/>
        <v>0.30383367076018136</v>
      </c>
      <c r="AJ61" s="17">
        <v>425034323.45</v>
      </c>
      <c r="AK61" s="14">
        <f t="shared" si="90"/>
        <v>0.32292599105830605</v>
      </c>
      <c r="AL61" s="17">
        <v>429621939.19</v>
      </c>
      <c r="AM61" s="14">
        <f t="shared" si="91"/>
        <v>0.34028035196984224</v>
      </c>
      <c r="AN61" s="17">
        <v>375185666.53</v>
      </c>
      <c r="AO61" s="14">
        <f t="shared" si="92"/>
        <v>0.3088177879985478</v>
      </c>
    </row>
    <row r="62" spans="1:41" ht="12.75">
      <c r="A62" s="6" t="s">
        <v>90</v>
      </c>
      <c r="B62" s="6" t="s">
        <v>68</v>
      </c>
      <c r="C62" s="7" t="s">
        <v>91</v>
      </c>
      <c r="D62" s="60">
        <v>81002832.28</v>
      </c>
      <c r="E62" s="9">
        <f t="shared" si="74"/>
        <v>0.08927402517169152</v>
      </c>
      <c r="F62" s="58">
        <v>75735948.19</v>
      </c>
      <c r="G62" s="9">
        <f t="shared" si="75"/>
        <v>0.08705934603520066</v>
      </c>
      <c r="H62" s="8">
        <v>86903494.36</v>
      </c>
      <c r="I62" s="9">
        <f t="shared" si="76"/>
        <v>0.10081068172764283</v>
      </c>
      <c r="J62" s="8">
        <v>73237654.21</v>
      </c>
      <c r="K62" s="10">
        <f t="shared" si="77"/>
        <v>0.0847153735553791</v>
      </c>
      <c r="L62" s="11">
        <v>70013066.35</v>
      </c>
      <c r="M62" s="12">
        <f t="shared" si="78"/>
        <v>0.0838989244320209</v>
      </c>
      <c r="N62" s="11">
        <v>78051740.18</v>
      </c>
      <c r="O62" s="9">
        <f t="shared" si="79"/>
        <v>0.08820309309250263</v>
      </c>
      <c r="P62" s="13">
        <v>104301883.84</v>
      </c>
      <c r="Q62" s="14">
        <f t="shared" si="80"/>
        <v>0.10230002479810602</v>
      </c>
      <c r="R62" s="15">
        <v>100083200.59</v>
      </c>
      <c r="S62" s="9">
        <f t="shared" si="81"/>
        <v>0.09334179749382383</v>
      </c>
      <c r="T62" s="15">
        <v>100008907.04</v>
      </c>
      <c r="U62" s="16">
        <f t="shared" si="82"/>
        <v>0.09201839975000278</v>
      </c>
      <c r="V62" s="15">
        <v>84394775.46</v>
      </c>
      <c r="W62" s="16">
        <f t="shared" si="83"/>
        <v>0.0799123077341238</v>
      </c>
      <c r="X62" s="15">
        <v>100353179.92</v>
      </c>
      <c r="Y62" s="16">
        <f t="shared" si="84"/>
        <v>0.09041026623777439</v>
      </c>
      <c r="Z62" s="17">
        <v>105479984.9</v>
      </c>
      <c r="AA62" s="9">
        <f t="shared" si="85"/>
        <v>0.08960801555118664</v>
      </c>
      <c r="AB62" s="17">
        <v>92492191.94</v>
      </c>
      <c r="AC62" s="14">
        <f t="shared" si="86"/>
        <v>0.07579354423572061</v>
      </c>
      <c r="AD62" s="17">
        <v>79507076.13</v>
      </c>
      <c r="AE62" s="14">
        <f t="shared" si="87"/>
        <v>0.06518373878140618</v>
      </c>
      <c r="AF62" s="17">
        <v>73774333.5</v>
      </c>
      <c r="AG62" s="14">
        <f t="shared" si="88"/>
        <v>0.05670249231695385</v>
      </c>
      <c r="AH62" s="17">
        <v>67032360.45</v>
      </c>
      <c r="AI62" s="14">
        <f t="shared" si="89"/>
        <v>0.048824329097411454</v>
      </c>
      <c r="AJ62" s="17">
        <v>69951377.35</v>
      </c>
      <c r="AK62" s="14">
        <f t="shared" si="90"/>
        <v>0.053146573371502366</v>
      </c>
      <c r="AL62" s="17">
        <v>64234428.38</v>
      </c>
      <c r="AM62" s="14">
        <f t="shared" si="91"/>
        <v>0.050876624082415556</v>
      </c>
      <c r="AN62" s="17">
        <v>61296127.82</v>
      </c>
      <c r="AO62" s="14">
        <f t="shared" si="92"/>
        <v>0.05045324567252639</v>
      </c>
    </row>
    <row r="63" spans="1:41" ht="12.75">
      <c r="A63" s="6" t="s">
        <v>92</v>
      </c>
      <c r="B63" s="6" t="s">
        <v>68</v>
      </c>
      <c r="C63" s="7" t="s">
        <v>93</v>
      </c>
      <c r="D63" s="60">
        <v>16219616.4</v>
      </c>
      <c r="E63" s="9">
        <f t="shared" si="74"/>
        <v>0.017875800166635612</v>
      </c>
      <c r="F63" s="58">
        <v>13043544.79</v>
      </c>
      <c r="G63" s="9">
        <f t="shared" si="75"/>
        <v>0.014993705189369844</v>
      </c>
      <c r="H63" s="8">
        <v>10102002.01</v>
      </c>
      <c r="I63" s="9">
        <f t="shared" si="76"/>
        <v>0.011718627851987311</v>
      </c>
      <c r="J63" s="8">
        <v>7725462.42</v>
      </c>
      <c r="K63" s="10">
        <f t="shared" si="77"/>
        <v>0.008936187837498777</v>
      </c>
      <c r="L63" s="11">
        <v>8617672.82</v>
      </c>
      <c r="M63" s="12">
        <f t="shared" si="78"/>
        <v>0.010326836380664544</v>
      </c>
      <c r="N63" s="11">
        <v>8456424.78</v>
      </c>
      <c r="O63" s="9">
        <f t="shared" si="79"/>
        <v>0.009556261274636017</v>
      </c>
      <c r="P63" s="13">
        <v>11127681.78</v>
      </c>
      <c r="Q63" s="14">
        <f t="shared" si="80"/>
        <v>0.010914108931969913</v>
      </c>
      <c r="R63" s="15">
        <v>8672612.46</v>
      </c>
      <c r="S63" s="9">
        <f t="shared" si="81"/>
        <v>0.00808844272776602</v>
      </c>
      <c r="T63" s="15">
        <v>11298822.01</v>
      </c>
      <c r="U63" s="16">
        <f t="shared" si="82"/>
        <v>0.010396069222159054</v>
      </c>
      <c r="V63" s="15">
        <v>11321394.07</v>
      </c>
      <c r="W63" s="16">
        <f t="shared" si="83"/>
        <v>0.010720079791312764</v>
      </c>
      <c r="X63" s="15">
        <v>10757435.49</v>
      </c>
      <c r="Y63" s="16">
        <f t="shared" si="84"/>
        <v>0.009691597291305674</v>
      </c>
      <c r="Z63" s="17">
        <v>10285584.96</v>
      </c>
      <c r="AA63" s="9">
        <f t="shared" si="85"/>
        <v>0.008737874374200176</v>
      </c>
      <c r="AB63" s="17">
        <v>9064942.03</v>
      </c>
      <c r="AC63" s="14">
        <f t="shared" si="86"/>
        <v>0.007428346872682495</v>
      </c>
      <c r="AD63" s="17">
        <v>9286474.62</v>
      </c>
      <c r="AE63" s="14">
        <f t="shared" si="87"/>
        <v>0.007613500147338875</v>
      </c>
      <c r="AF63" s="17">
        <v>11151821.16</v>
      </c>
      <c r="AG63" s="14">
        <f t="shared" si="88"/>
        <v>0.008571220147247328</v>
      </c>
      <c r="AH63" s="17">
        <v>10778221.91</v>
      </c>
      <c r="AI63" s="14">
        <f t="shared" si="89"/>
        <v>0.007850528462462501</v>
      </c>
      <c r="AJ63" s="17">
        <v>9302751.96</v>
      </c>
      <c r="AK63" s="14">
        <f t="shared" si="90"/>
        <v>0.007067900709449398</v>
      </c>
      <c r="AL63" s="17">
        <v>7023039.35</v>
      </c>
      <c r="AM63" s="14">
        <f t="shared" si="91"/>
        <v>0.00556257044605714</v>
      </c>
      <c r="AN63" s="17">
        <v>5772421.51</v>
      </c>
      <c r="AO63" s="14">
        <f t="shared" si="92"/>
        <v>0.004751318083658448</v>
      </c>
    </row>
    <row r="64" spans="1:41" ht="12.75">
      <c r="A64" s="6" t="s">
        <v>94</v>
      </c>
      <c r="B64" s="6" t="s">
        <v>68</v>
      </c>
      <c r="C64" s="7" t="s">
        <v>95</v>
      </c>
      <c r="D64" s="60">
        <v>3288641.75</v>
      </c>
      <c r="E64" s="9">
        <f t="shared" si="74"/>
        <v>0.0036244447028139846</v>
      </c>
      <c r="F64" s="58">
        <v>4906036.47</v>
      </c>
      <c r="G64" s="9">
        <f t="shared" si="75"/>
        <v>0.005639545511882028</v>
      </c>
      <c r="H64" s="8">
        <v>5352073.2</v>
      </c>
      <c r="I64" s="9">
        <f t="shared" si="76"/>
        <v>0.0062085667776851745</v>
      </c>
      <c r="J64" s="8">
        <v>3038228.14</v>
      </c>
      <c r="K64" s="10">
        <f t="shared" si="77"/>
        <v>0.003514375693800156</v>
      </c>
      <c r="L64" s="11">
        <v>2273728.96</v>
      </c>
      <c r="M64" s="12">
        <f t="shared" si="78"/>
        <v>0.002724683036167827</v>
      </c>
      <c r="N64" s="11">
        <v>2629779.02</v>
      </c>
      <c r="O64" s="9">
        <f t="shared" si="79"/>
        <v>0.002971806178553421</v>
      </c>
      <c r="P64" s="13">
        <v>5088147.03</v>
      </c>
      <c r="Q64" s="14">
        <f t="shared" si="80"/>
        <v>0.00499049056624795</v>
      </c>
      <c r="R64" s="15">
        <v>6045871.52</v>
      </c>
      <c r="S64" s="9">
        <f t="shared" si="81"/>
        <v>0.005638633774366956</v>
      </c>
      <c r="T64" s="15">
        <v>2314623.56</v>
      </c>
      <c r="U64" s="16">
        <f t="shared" si="82"/>
        <v>0.0021296898678201427</v>
      </c>
      <c r="V64" s="15">
        <v>5370516.3</v>
      </c>
      <c r="W64" s="16">
        <f t="shared" si="83"/>
        <v>0.0050852715575994255</v>
      </c>
      <c r="X64" s="15">
        <v>6209422.59</v>
      </c>
      <c r="Y64" s="16">
        <f t="shared" si="84"/>
        <v>0.005594197911738187</v>
      </c>
      <c r="Z64" s="17">
        <v>7826669.59</v>
      </c>
      <c r="AA64" s="9">
        <f t="shared" si="85"/>
        <v>0.0066489612318357426</v>
      </c>
      <c r="AB64" s="17">
        <v>9453889.17</v>
      </c>
      <c r="AC64" s="14">
        <f t="shared" si="86"/>
        <v>0.007747073044509741</v>
      </c>
      <c r="AD64" s="17">
        <v>8618539.36</v>
      </c>
      <c r="AE64" s="14">
        <f t="shared" si="87"/>
        <v>0.007065894580262784</v>
      </c>
      <c r="AF64" s="17">
        <v>8140507.3</v>
      </c>
      <c r="AG64" s="14">
        <f t="shared" si="88"/>
        <v>0.006256743107470524</v>
      </c>
      <c r="AH64" s="17">
        <v>9221403.69</v>
      </c>
      <c r="AI64" s="14">
        <f t="shared" si="89"/>
        <v>0.006716589502117769</v>
      </c>
      <c r="AJ64" s="17">
        <v>9321123.3</v>
      </c>
      <c r="AK64" s="14">
        <f t="shared" si="90"/>
        <v>0.007081858601434248</v>
      </c>
      <c r="AL64" s="17">
        <v>14301212.79</v>
      </c>
      <c r="AM64" s="14">
        <f t="shared" si="91"/>
        <v>0.011327218835592652</v>
      </c>
      <c r="AN64" s="17">
        <v>8543618.15</v>
      </c>
      <c r="AO64" s="14">
        <f t="shared" si="92"/>
        <v>0.007032308251510126</v>
      </c>
    </row>
    <row r="65" spans="1:41" ht="12.75">
      <c r="A65" s="6" t="s">
        <v>96</v>
      </c>
      <c r="B65" s="6" t="s">
        <v>68</v>
      </c>
      <c r="C65" s="7" t="s">
        <v>97</v>
      </c>
      <c r="D65" s="60">
        <v>0</v>
      </c>
      <c r="E65" s="9">
        <f t="shared" si="74"/>
        <v>0</v>
      </c>
      <c r="F65" s="58">
        <v>0</v>
      </c>
      <c r="G65" s="9">
        <f t="shared" si="75"/>
        <v>0</v>
      </c>
      <c r="H65" s="8">
        <v>9600</v>
      </c>
      <c r="I65" s="9">
        <f t="shared" si="76"/>
        <v>1.1136290338065196E-05</v>
      </c>
      <c r="J65" s="8">
        <v>105407.1</v>
      </c>
      <c r="K65" s="10">
        <f t="shared" si="77"/>
        <v>0.00012192637719232052</v>
      </c>
      <c r="L65" s="11">
        <v>0</v>
      </c>
      <c r="M65" s="12">
        <f t="shared" si="78"/>
        <v>0</v>
      </c>
      <c r="N65" s="11">
        <v>0</v>
      </c>
      <c r="O65" s="9">
        <f t="shared" si="79"/>
        <v>0</v>
      </c>
      <c r="P65" s="13">
        <v>13013.6</v>
      </c>
      <c r="Q65" s="14">
        <f t="shared" si="80"/>
        <v>1.2763830850407701E-05</v>
      </c>
      <c r="R65" s="15">
        <v>16038.46</v>
      </c>
      <c r="S65" s="9">
        <f t="shared" si="81"/>
        <v>1.4958141592270133E-05</v>
      </c>
      <c r="T65" s="15">
        <v>323838.43</v>
      </c>
      <c r="U65" s="16">
        <f t="shared" si="82"/>
        <v>0.0002979644012531276</v>
      </c>
      <c r="V65" s="15">
        <v>36643.66</v>
      </c>
      <c r="W65" s="16">
        <f t="shared" si="83"/>
        <v>3.469740180554778E-05</v>
      </c>
      <c r="X65" s="15">
        <v>21454</v>
      </c>
      <c r="Y65" s="16">
        <f t="shared" si="84"/>
        <v>1.932835465115784E-05</v>
      </c>
      <c r="Z65" s="17">
        <v>825.46</v>
      </c>
      <c r="AA65" s="9">
        <f t="shared" si="85"/>
        <v>7.012499346393301E-07</v>
      </c>
      <c r="AB65" s="17">
        <v>18000</v>
      </c>
      <c r="AC65" s="14">
        <f t="shared" si="86"/>
        <v>1.4750259104335929E-05</v>
      </c>
      <c r="AD65" s="17">
        <v>4368.13</v>
      </c>
      <c r="AE65" s="14">
        <f t="shared" si="87"/>
        <v>3.581203821627993E-06</v>
      </c>
      <c r="AF65" s="17">
        <v>40309.34</v>
      </c>
      <c r="AG65" s="14">
        <f t="shared" si="88"/>
        <v>3.098150716131486E-05</v>
      </c>
      <c r="AH65" s="17">
        <v>3622.53</v>
      </c>
      <c r="AI65" s="14">
        <f t="shared" si="89"/>
        <v>2.638540485489437E-06</v>
      </c>
      <c r="AJ65" s="17">
        <v>16684.63</v>
      </c>
      <c r="AK65" s="14">
        <f t="shared" si="90"/>
        <v>1.2676389601803454E-05</v>
      </c>
      <c r="AL65" s="17">
        <v>615.37</v>
      </c>
      <c r="AM65" s="14">
        <f t="shared" si="91"/>
        <v>4.874013663884971E-07</v>
      </c>
      <c r="AN65" s="17">
        <v>0</v>
      </c>
      <c r="AO65" s="14">
        <f t="shared" si="92"/>
        <v>0</v>
      </c>
    </row>
    <row r="66" spans="1:41" ht="12.75">
      <c r="A66" s="6" t="s">
        <v>98</v>
      </c>
      <c r="B66" s="6" t="s">
        <v>68</v>
      </c>
      <c r="C66" s="7" t="s">
        <v>99</v>
      </c>
      <c r="D66" s="60">
        <v>15770891.22</v>
      </c>
      <c r="E66" s="9">
        <f t="shared" si="74"/>
        <v>0.017381255693474238</v>
      </c>
      <c r="F66" s="58">
        <v>14228496.2</v>
      </c>
      <c r="G66" s="9">
        <f t="shared" si="75"/>
        <v>0.016355820503213766</v>
      </c>
      <c r="H66" s="8">
        <v>14587002.05</v>
      </c>
      <c r="I66" s="9">
        <f t="shared" si="76"/>
        <v>0.016921363540703355</v>
      </c>
      <c r="J66" s="8">
        <v>12551407.87</v>
      </c>
      <c r="K66" s="10">
        <f t="shared" si="77"/>
        <v>0.014518449803213257</v>
      </c>
      <c r="L66" s="11">
        <v>11781027.32</v>
      </c>
      <c r="M66" s="12">
        <f t="shared" si="78"/>
        <v>0.014117586507511307</v>
      </c>
      <c r="N66" s="11">
        <v>14782553.17</v>
      </c>
      <c r="O66" s="9">
        <f t="shared" si="79"/>
        <v>0.016705161350553503</v>
      </c>
      <c r="P66" s="13">
        <v>15144982.22</v>
      </c>
      <c r="Q66" s="14">
        <f t="shared" si="80"/>
        <v>0.014854305594801755</v>
      </c>
      <c r="R66" s="15">
        <v>14462991.29</v>
      </c>
      <c r="S66" s="9">
        <f t="shared" si="81"/>
        <v>0.01348879328586346</v>
      </c>
      <c r="T66" s="15">
        <v>18228385.39</v>
      </c>
      <c r="U66" s="16">
        <f t="shared" si="82"/>
        <v>0.01677197464965047</v>
      </c>
      <c r="V66" s="15">
        <v>15249768.45</v>
      </c>
      <c r="W66" s="16">
        <f t="shared" si="83"/>
        <v>0.014439806049701789</v>
      </c>
      <c r="X66" s="15">
        <v>13145408.48</v>
      </c>
      <c r="Y66" s="16">
        <f t="shared" si="84"/>
        <v>0.011842971806459296</v>
      </c>
      <c r="Z66" s="17">
        <v>15281898.43</v>
      </c>
      <c r="AA66" s="9">
        <f t="shared" si="85"/>
        <v>0.012982373797885277</v>
      </c>
      <c r="AB66" s="17">
        <v>15385960.18</v>
      </c>
      <c r="AC66" s="14">
        <f t="shared" si="86"/>
        <v>0.012608161067999725</v>
      </c>
      <c r="AD66" s="17">
        <v>19384339.21</v>
      </c>
      <c r="AE66" s="14">
        <f t="shared" si="87"/>
        <v>0.015892216957504778</v>
      </c>
      <c r="AF66" s="17">
        <v>19620574.46</v>
      </c>
      <c r="AG66" s="14">
        <f t="shared" si="88"/>
        <v>0.015080251081798944</v>
      </c>
      <c r="AH66" s="17">
        <v>21521553.76</v>
      </c>
      <c r="AI66" s="14">
        <f t="shared" si="89"/>
        <v>0.01567564406820576</v>
      </c>
      <c r="AJ66" s="17">
        <v>22088360.24</v>
      </c>
      <c r="AK66" s="14">
        <f t="shared" si="90"/>
        <v>0.01678195201615048</v>
      </c>
      <c r="AL66" s="17">
        <v>17940527.56</v>
      </c>
      <c r="AM66" s="14">
        <f t="shared" si="91"/>
        <v>0.014209723656457887</v>
      </c>
      <c r="AN66" s="17">
        <v>15186435.62</v>
      </c>
      <c r="AO66" s="14">
        <f t="shared" si="92"/>
        <v>0.012500054970452219</v>
      </c>
    </row>
    <row r="67" spans="1:41" ht="12.75">
      <c r="A67" s="6" t="s">
        <v>100</v>
      </c>
      <c r="B67" s="6" t="s">
        <v>68</v>
      </c>
      <c r="C67" s="7" t="s">
        <v>101</v>
      </c>
      <c r="D67" s="60">
        <v>6243459.76</v>
      </c>
      <c r="E67" s="9">
        <f t="shared" si="74"/>
        <v>0.006880978949550911</v>
      </c>
      <c r="F67" s="58">
        <v>4615473.59</v>
      </c>
      <c r="G67" s="9">
        <f t="shared" si="75"/>
        <v>0.005305540129768855</v>
      </c>
      <c r="H67" s="8">
        <v>7635523.28</v>
      </c>
      <c r="I67" s="9">
        <f t="shared" si="76"/>
        <v>0.00885743793011832</v>
      </c>
      <c r="J67" s="8">
        <v>4546018.39</v>
      </c>
      <c r="K67" s="10">
        <f t="shared" si="77"/>
        <v>0.005258465064899476</v>
      </c>
      <c r="L67" s="11">
        <v>5016534.66</v>
      </c>
      <c r="M67" s="12">
        <f t="shared" si="78"/>
        <v>0.006011475918594069</v>
      </c>
      <c r="N67" s="11">
        <v>5133168.78</v>
      </c>
      <c r="O67" s="9">
        <f t="shared" si="79"/>
        <v>0.005800785001304607</v>
      </c>
      <c r="P67" s="13">
        <v>7742962.21</v>
      </c>
      <c r="Q67" s="14">
        <f t="shared" si="80"/>
        <v>0.007594352057043324</v>
      </c>
      <c r="R67" s="15">
        <v>5722083.21</v>
      </c>
      <c r="S67" s="9">
        <f t="shared" si="81"/>
        <v>0.005336655193698871</v>
      </c>
      <c r="T67" s="15">
        <v>9172019.18</v>
      </c>
      <c r="U67" s="16">
        <f t="shared" si="82"/>
        <v>0.008439193591850424</v>
      </c>
      <c r="V67" s="15">
        <v>8097449.02</v>
      </c>
      <c r="W67" s="16">
        <f t="shared" si="83"/>
        <v>0.007667368441003957</v>
      </c>
      <c r="X67" s="15">
        <v>12494299.06</v>
      </c>
      <c r="Y67" s="16">
        <f t="shared" si="84"/>
        <v>0.011256373792733665</v>
      </c>
      <c r="Z67" s="17">
        <v>6827374.45</v>
      </c>
      <c r="AA67" s="9">
        <f t="shared" si="85"/>
        <v>0.00580003378337016</v>
      </c>
      <c r="AB67" s="17">
        <v>13931069.06</v>
      </c>
      <c r="AC67" s="14">
        <f t="shared" si="86"/>
        <v>0.011415937679744309</v>
      </c>
      <c r="AD67" s="17">
        <v>11788768.16</v>
      </c>
      <c r="AE67" s="14">
        <f t="shared" si="87"/>
        <v>0.009665001175990276</v>
      </c>
      <c r="AF67" s="17">
        <v>16123659.33</v>
      </c>
      <c r="AG67" s="14">
        <f t="shared" si="88"/>
        <v>0.012392543936442426</v>
      </c>
      <c r="AH67" s="17">
        <v>8705455.06</v>
      </c>
      <c r="AI67" s="14">
        <f t="shared" si="89"/>
        <v>0.00634078823927445</v>
      </c>
      <c r="AJ67" s="17">
        <v>12086753.09</v>
      </c>
      <c r="AK67" s="14">
        <f t="shared" si="90"/>
        <v>0.009183085941350916</v>
      </c>
      <c r="AL67" s="17">
        <v>11433750.38</v>
      </c>
      <c r="AM67" s="14">
        <f t="shared" si="91"/>
        <v>0.00905605661334969</v>
      </c>
      <c r="AN67" s="17">
        <v>11282348.36</v>
      </c>
      <c r="AO67" s="14">
        <f t="shared" si="92"/>
        <v>0.009286575087445795</v>
      </c>
    </row>
    <row r="68" spans="1:41" ht="12.75">
      <c r="A68" s="6" t="s">
        <v>102</v>
      </c>
      <c r="B68" s="6" t="s">
        <v>68</v>
      </c>
      <c r="C68" s="7" t="s">
        <v>103</v>
      </c>
      <c r="D68" s="60">
        <v>1059749.64</v>
      </c>
      <c r="E68" s="9">
        <f t="shared" si="74"/>
        <v>0.00116796059315583</v>
      </c>
      <c r="F68" s="58">
        <v>341725.46</v>
      </c>
      <c r="G68" s="9">
        <f t="shared" si="75"/>
        <v>0.00039281735796774903</v>
      </c>
      <c r="H68" s="8">
        <v>484430.42</v>
      </c>
      <c r="I68" s="9">
        <f t="shared" si="76"/>
        <v>0.0005619539380948817</v>
      </c>
      <c r="J68" s="8">
        <v>365719.45</v>
      </c>
      <c r="K68" s="10">
        <f t="shared" si="77"/>
        <v>0.00042303457364132024</v>
      </c>
      <c r="L68" s="11">
        <v>930175.4</v>
      </c>
      <c r="M68" s="12">
        <f t="shared" si="78"/>
        <v>0.0011146593009224031</v>
      </c>
      <c r="N68" s="11">
        <v>519086.47</v>
      </c>
      <c r="O68" s="9">
        <f t="shared" si="79"/>
        <v>0.0005865984810957557</v>
      </c>
      <c r="P68" s="13">
        <v>309754.42</v>
      </c>
      <c r="Q68" s="14">
        <f t="shared" si="80"/>
        <v>0.00030380932424895065</v>
      </c>
      <c r="R68" s="15">
        <v>183478.86</v>
      </c>
      <c r="S68" s="9">
        <f t="shared" si="81"/>
        <v>0.00017112009301817685</v>
      </c>
      <c r="T68" s="15">
        <v>191405</v>
      </c>
      <c r="U68" s="16">
        <f t="shared" si="82"/>
        <v>0.0001761121316634807</v>
      </c>
      <c r="V68" s="15">
        <v>1064805</v>
      </c>
      <c r="W68" s="16">
        <f t="shared" si="83"/>
        <v>0.00100824991088653</v>
      </c>
      <c r="X68" s="15">
        <v>975455.08</v>
      </c>
      <c r="Y68" s="16">
        <f t="shared" si="84"/>
        <v>0.0008788077623060289</v>
      </c>
      <c r="Z68" s="17">
        <v>583068.42</v>
      </c>
      <c r="AA68" s="9">
        <f t="shared" si="85"/>
        <v>0.0004953319257326309</v>
      </c>
      <c r="AB68" s="17">
        <v>500000</v>
      </c>
      <c r="AC68" s="14">
        <f t="shared" si="86"/>
        <v>0.0004097294195648869</v>
      </c>
      <c r="AD68" s="17">
        <v>1287477.84</v>
      </c>
      <c r="AE68" s="14">
        <f t="shared" si="87"/>
        <v>0.001055536479195755</v>
      </c>
      <c r="AF68" s="17">
        <v>941063.47</v>
      </c>
      <c r="AG68" s="14">
        <f t="shared" si="88"/>
        <v>0.0007232955100494529</v>
      </c>
      <c r="AH68" s="17">
        <v>1626079.09</v>
      </c>
      <c r="AI68" s="14">
        <f t="shared" si="89"/>
        <v>0.0011843864679030461</v>
      </c>
      <c r="AJ68" s="17">
        <v>2338225.56</v>
      </c>
      <c r="AK68" s="14">
        <f t="shared" si="90"/>
        <v>0.001776500777988787</v>
      </c>
      <c r="AL68" s="17">
        <v>1457982.39</v>
      </c>
      <c r="AM68" s="14">
        <f t="shared" si="91"/>
        <v>0.0011547891659592874</v>
      </c>
      <c r="AN68" s="17">
        <v>809095.84</v>
      </c>
      <c r="AO68" s="14">
        <f t="shared" si="92"/>
        <v>0.0006659721036215221</v>
      </c>
    </row>
    <row r="69" spans="1:41" ht="12.75">
      <c r="A69" s="6" t="s">
        <v>104</v>
      </c>
      <c r="B69" s="6" t="s">
        <v>68</v>
      </c>
      <c r="C69" s="7" t="s">
        <v>105</v>
      </c>
      <c r="D69" s="60">
        <v>0</v>
      </c>
      <c r="E69" s="9">
        <f t="shared" si="74"/>
        <v>0</v>
      </c>
      <c r="F69" s="58">
        <v>0</v>
      </c>
      <c r="G69" s="9">
        <f t="shared" si="75"/>
        <v>0</v>
      </c>
      <c r="H69" s="8">
        <v>0</v>
      </c>
      <c r="I69" s="9">
        <f t="shared" si="76"/>
        <v>0</v>
      </c>
      <c r="J69" s="8">
        <v>0</v>
      </c>
      <c r="K69" s="10">
        <f t="shared" si="77"/>
        <v>0</v>
      </c>
      <c r="L69" s="11">
        <v>0</v>
      </c>
      <c r="M69" s="12">
        <f t="shared" si="78"/>
        <v>0</v>
      </c>
      <c r="N69" s="11">
        <v>0</v>
      </c>
      <c r="O69" s="9">
        <f t="shared" si="79"/>
        <v>0</v>
      </c>
      <c r="P69" s="13">
        <v>22000</v>
      </c>
      <c r="Q69" s="14">
        <f t="shared" si="80"/>
        <v>2.1577755479572862E-05</v>
      </c>
      <c r="R69" s="15">
        <v>37570</v>
      </c>
      <c r="S69" s="9">
        <f t="shared" si="81"/>
        <v>3.503936036387465E-05</v>
      </c>
      <c r="T69" s="15">
        <v>62547.92</v>
      </c>
      <c r="U69" s="16">
        <f t="shared" si="82"/>
        <v>5.755046901761635E-05</v>
      </c>
      <c r="V69" s="15">
        <v>282000.34</v>
      </c>
      <c r="W69" s="16">
        <f t="shared" si="83"/>
        <v>0.00026702242915366774</v>
      </c>
      <c r="X69" s="15">
        <v>4574.52</v>
      </c>
      <c r="Y69" s="16">
        <f t="shared" si="84"/>
        <v>4.1212801770678925E-06</v>
      </c>
      <c r="Z69" s="17">
        <v>0</v>
      </c>
      <c r="AA69" s="9">
        <f t="shared" si="85"/>
        <v>0</v>
      </c>
      <c r="AB69" s="17">
        <v>0</v>
      </c>
      <c r="AC69" s="14">
        <f t="shared" si="86"/>
        <v>0</v>
      </c>
      <c r="AD69" s="17">
        <v>2200</v>
      </c>
      <c r="AE69" s="14">
        <f t="shared" si="87"/>
        <v>1.8036661929891244E-06</v>
      </c>
      <c r="AF69" s="17">
        <v>45000</v>
      </c>
      <c r="AG69" s="14">
        <f t="shared" si="88"/>
        <v>3.458671916382577E-05</v>
      </c>
      <c r="AH69" s="17">
        <v>23709.73</v>
      </c>
      <c r="AI69" s="14">
        <f t="shared" si="89"/>
        <v>1.7269444974927317E-05</v>
      </c>
      <c r="AJ69" s="17">
        <v>486049.58</v>
      </c>
      <c r="AK69" s="14">
        <f t="shared" si="90"/>
        <v>0.00036928321706102777</v>
      </c>
      <c r="AL69" s="17">
        <v>311842.58</v>
      </c>
      <c r="AM69" s="14">
        <f t="shared" si="91"/>
        <v>0.00024699367793378657</v>
      </c>
      <c r="AN69" s="17">
        <v>416244.09</v>
      </c>
      <c r="AO69" s="14">
        <f t="shared" si="92"/>
        <v>0.0003426132462099004</v>
      </c>
    </row>
    <row r="70" spans="1:41" ht="12.75">
      <c r="A70" s="6" t="s">
        <v>106</v>
      </c>
      <c r="B70" s="6" t="s">
        <v>68</v>
      </c>
      <c r="C70" s="7" t="s">
        <v>107</v>
      </c>
      <c r="D70" s="33">
        <v>0</v>
      </c>
      <c r="E70" s="9">
        <f t="shared" si="74"/>
        <v>0</v>
      </c>
      <c r="F70" s="33">
        <v>0</v>
      </c>
      <c r="G70" s="9">
        <f t="shared" si="75"/>
        <v>0</v>
      </c>
      <c r="H70" s="33">
        <v>0</v>
      </c>
      <c r="I70" s="9">
        <f t="shared" si="76"/>
        <v>0</v>
      </c>
      <c r="J70" s="33">
        <v>0</v>
      </c>
      <c r="K70" s="10">
        <f t="shared" si="77"/>
        <v>0</v>
      </c>
      <c r="L70" s="32">
        <v>0</v>
      </c>
      <c r="M70" s="12">
        <f t="shared" si="78"/>
        <v>0</v>
      </c>
      <c r="N70" s="33">
        <v>0</v>
      </c>
      <c r="O70" s="9">
        <f t="shared" si="79"/>
        <v>0</v>
      </c>
      <c r="P70" s="33">
        <v>0</v>
      </c>
      <c r="Q70" s="14">
        <f t="shared" si="80"/>
        <v>0</v>
      </c>
      <c r="R70" s="33">
        <v>0</v>
      </c>
      <c r="S70" s="9">
        <f t="shared" si="81"/>
        <v>0</v>
      </c>
      <c r="T70" s="33">
        <v>0</v>
      </c>
      <c r="U70" s="16">
        <f t="shared" si="82"/>
        <v>0</v>
      </c>
      <c r="V70" s="33">
        <v>0</v>
      </c>
      <c r="W70" s="16">
        <f t="shared" si="83"/>
        <v>0</v>
      </c>
      <c r="X70" s="33">
        <v>0</v>
      </c>
      <c r="Y70" s="16">
        <f t="shared" si="84"/>
        <v>0</v>
      </c>
      <c r="Z70" s="17">
        <v>0</v>
      </c>
      <c r="AA70" s="9">
        <f t="shared" si="85"/>
        <v>0</v>
      </c>
      <c r="AB70" s="17">
        <v>0</v>
      </c>
      <c r="AC70" s="14">
        <f t="shared" si="86"/>
        <v>0</v>
      </c>
      <c r="AD70" s="17">
        <v>0</v>
      </c>
      <c r="AE70" s="14">
        <f t="shared" si="87"/>
        <v>0</v>
      </c>
      <c r="AF70" s="17">
        <v>0</v>
      </c>
      <c r="AG70" s="14">
        <f t="shared" si="88"/>
        <v>0</v>
      </c>
      <c r="AH70" s="17">
        <v>0</v>
      </c>
      <c r="AI70" s="14">
        <f t="shared" si="89"/>
        <v>0</v>
      </c>
      <c r="AJ70" s="17">
        <v>0</v>
      </c>
      <c r="AK70" s="14">
        <f t="shared" si="90"/>
        <v>0</v>
      </c>
      <c r="AL70" s="17">
        <v>0</v>
      </c>
      <c r="AM70" s="14">
        <f t="shared" si="91"/>
        <v>0</v>
      </c>
      <c r="AN70" s="17">
        <v>0</v>
      </c>
      <c r="AO70" s="14">
        <f t="shared" si="92"/>
        <v>0</v>
      </c>
    </row>
    <row r="71" spans="1:41" ht="12.75">
      <c r="A71" s="6" t="s">
        <v>238</v>
      </c>
      <c r="B71" s="6" t="s">
        <v>68</v>
      </c>
      <c r="C71" s="7" t="s">
        <v>69</v>
      </c>
      <c r="D71" s="60">
        <v>19567123.29</v>
      </c>
      <c r="E71" s="9">
        <f t="shared" si="74"/>
        <v>0.021565120724307732</v>
      </c>
      <c r="F71" s="58">
        <v>21456654.94</v>
      </c>
      <c r="G71" s="9">
        <f t="shared" si="75"/>
        <v>0.02466467234942474</v>
      </c>
      <c r="H71" s="8">
        <v>21223973.8</v>
      </c>
      <c r="I71" s="9">
        <f t="shared" si="76"/>
        <v>0.02462045149628009</v>
      </c>
      <c r="J71" s="8">
        <v>29712523.76</v>
      </c>
      <c r="K71" s="10">
        <f t="shared" si="77"/>
        <v>0.034369035665505886</v>
      </c>
      <c r="L71" s="11">
        <v>26743761.11</v>
      </c>
      <c r="M71" s="12">
        <f t="shared" si="78"/>
        <v>0.03204791490175762</v>
      </c>
      <c r="N71" s="11">
        <v>24221411.94</v>
      </c>
      <c r="O71" s="9">
        <f t="shared" si="79"/>
        <v>0.027371631269831796</v>
      </c>
      <c r="P71" s="13">
        <v>28628693.54</v>
      </c>
      <c r="Q71" s="14">
        <f t="shared" si="80"/>
        <v>0.028079224950261238</v>
      </c>
      <c r="R71" s="15">
        <v>31306665.61</v>
      </c>
      <c r="S71" s="9">
        <f t="shared" si="81"/>
        <v>0.029197911581051676</v>
      </c>
      <c r="T71" s="15">
        <v>39266244.48</v>
      </c>
      <c r="U71" s="16">
        <f t="shared" si="82"/>
        <v>0.036128951792232085</v>
      </c>
      <c r="V71" s="15">
        <v>38380409.47</v>
      </c>
      <c r="W71" s="16">
        <f t="shared" si="83"/>
        <v>0.03634190713596952</v>
      </c>
      <c r="X71" s="15">
        <v>52038404.01</v>
      </c>
      <c r="Y71" s="16">
        <f t="shared" si="84"/>
        <v>0.04688248010559869</v>
      </c>
      <c r="Z71" s="17">
        <v>58372302.44</v>
      </c>
      <c r="AA71" s="9">
        <f t="shared" si="85"/>
        <v>0.04958880293508735</v>
      </c>
      <c r="AB71" s="17">
        <v>75670163.32</v>
      </c>
      <c r="AC71" s="14">
        <f t="shared" si="86"/>
        <v>0.06200858419096758</v>
      </c>
      <c r="AD71" s="17">
        <v>76520829.16</v>
      </c>
      <c r="AE71" s="14">
        <f t="shared" si="87"/>
        <v>0.06273546937063108</v>
      </c>
      <c r="AF71" s="17">
        <v>101144747.13</v>
      </c>
      <c r="AG71" s="14">
        <f t="shared" si="88"/>
        <v>0.0777392214195885</v>
      </c>
      <c r="AH71" s="17">
        <v>138143586.12</v>
      </c>
      <c r="AI71" s="14">
        <f t="shared" si="89"/>
        <v>0.10061957935153515</v>
      </c>
      <c r="AJ71" s="17">
        <v>123284276.8</v>
      </c>
      <c r="AK71" s="14">
        <f t="shared" si="90"/>
        <v>0.09366701715850928</v>
      </c>
      <c r="AL71" s="17">
        <v>99525709.24</v>
      </c>
      <c r="AM71" s="14">
        <f t="shared" si="91"/>
        <v>0.07882894303323248</v>
      </c>
      <c r="AN71" s="17">
        <v>111975770.73</v>
      </c>
      <c r="AO71" s="14">
        <f t="shared" si="92"/>
        <v>0.0921679928396361</v>
      </c>
    </row>
    <row r="72" spans="1:41" ht="12.75">
      <c r="A72" s="6" t="s">
        <v>108</v>
      </c>
      <c r="B72" s="6" t="s">
        <v>68</v>
      </c>
      <c r="C72" s="7" t="s">
        <v>109</v>
      </c>
      <c r="D72" s="60">
        <v>23327.9</v>
      </c>
      <c r="E72" s="9">
        <f t="shared" si="74"/>
        <v>2.5709910051094606E-05</v>
      </c>
      <c r="F72" s="58">
        <v>115269.62</v>
      </c>
      <c r="G72" s="9">
        <f t="shared" si="75"/>
        <v>0.0001325037577895027</v>
      </c>
      <c r="H72" s="8">
        <v>62903.51</v>
      </c>
      <c r="I72" s="9">
        <f t="shared" si="76"/>
        <v>7.296997402535286E-05</v>
      </c>
      <c r="J72" s="8">
        <v>3129.22</v>
      </c>
      <c r="K72" s="10">
        <f t="shared" si="77"/>
        <v>3.6196276914719517E-06</v>
      </c>
      <c r="L72" s="11">
        <v>175516.6</v>
      </c>
      <c r="M72" s="12">
        <f t="shared" si="78"/>
        <v>0.0002103272250118387</v>
      </c>
      <c r="N72" s="11">
        <v>1128.68</v>
      </c>
      <c r="O72" s="9">
        <f t="shared" si="79"/>
        <v>1.2754753049971764E-06</v>
      </c>
      <c r="P72" s="13">
        <v>55667.97</v>
      </c>
      <c r="Q72" s="14">
        <f t="shared" si="80"/>
        <v>5.459953839564536E-05</v>
      </c>
      <c r="R72" s="15">
        <v>187819.59</v>
      </c>
      <c r="S72" s="9">
        <f t="shared" si="81"/>
        <v>0.00017516844017581012</v>
      </c>
      <c r="T72" s="15">
        <v>336145.59</v>
      </c>
      <c r="U72" s="16">
        <f t="shared" si="82"/>
        <v>0.00030928824432056845</v>
      </c>
      <c r="V72" s="15">
        <v>639520.44</v>
      </c>
      <c r="W72" s="16">
        <f t="shared" si="83"/>
        <v>0.0006055535301206458</v>
      </c>
      <c r="X72" s="15">
        <v>602493.11</v>
      </c>
      <c r="Y72" s="16">
        <f t="shared" si="84"/>
        <v>0.0005427985692625642</v>
      </c>
      <c r="Z72" s="17">
        <v>690579.35</v>
      </c>
      <c r="AA72" s="9">
        <f t="shared" si="85"/>
        <v>0.0005866652824495082</v>
      </c>
      <c r="AB72" s="17">
        <v>769626.2</v>
      </c>
      <c r="AC72" s="14">
        <f t="shared" si="86"/>
        <v>0.0006306769924158591</v>
      </c>
      <c r="AD72" s="17">
        <v>449876.37</v>
      </c>
      <c r="AE72" s="14">
        <f t="shared" si="87"/>
        <v>0.0003688303634516667</v>
      </c>
      <c r="AF72" s="17">
        <v>1608166.48</v>
      </c>
      <c r="AG72" s="14">
        <f t="shared" si="88"/>
        <v>0.0012360267202764052</v>
      </c>
      <c r="AH72" s="17">
        <v>1578780.82</v>
      </c>
      <c r="AI72" s="14">
        <f t="shared" si="89"/>
        <v>0.001149935849056933</v>
      </c>
      <c r="AJ72" s="17">
        <v>325228.3</v>
      </c>
      <c r="AK72" s="14">
        <f t="shared" si="90"/>
        <v>0.0002470969173623996</v>
      </c>
      <c r="AL72" s="17">
        <v>151083</v>
      </c>
      <c r="AM72" s="14">
        <f t="shared" si="91"/>
        <v>0.00011966469057327025</v>
      </c>
      <c r="AN72" s="17">
        <v>6258.5</v>
      </c>
      <c r="AO72" s="14">
        <f t="shared" si="92"/>
        <v>5.151412483489343E-06</v>
      </c>
    </row>
    <row r="73" spans="1:41" ht="12.75">
      <c r="A73" s="6" t="s">
        <v>110</v>
      </c>
      <c r="B73" s="6" t="s">
        <v>68</v>
      </c>
      <c r="C73" s="7" t="s">
        <v>111</v>
      </c>
      <c r="D73" s="60">
        <v>0</v>
      </c>
      <c r="E73" s="9">
        <f t="shared" si="74"/>
        <v>0</v>
      </c>
      <c r="F73" s="58">
        <v>0</v>
      </c>
      <c r="G73" s="9">
        <f t="shared" si="75"/>
        <v>0</v>
      </c>
      <c r="H73" s="8">
        <v>0</v>
      </c>
      <c r="I73" s="9">
        <f t="shared" si="76"/>
        <v>0</v>
      </c>
      <c r="J73" s="8">
        <v>0</v>
      </c>
      <c r="K73" s="10">
        <f t="shared" si="77"/>
        <v>0</v>
      </c>
      <c r="L73" s="11">
        <v>0</v>
      </c>
      <c r="M73" s="12">
        <f t="shared" si="78"/>
        <v>0</v>
      </c>
      <c r="N73" s="11">
        <v>0</v>
      </c>
      <c r="O73" s="9">
        <f t="shared" si="79"/>
        <v>0</v>
      </c>
      <c r="P73" s="13">
        <v>143865.93</v>
      </c>
      <c r="Q73" s="14">
        <f t="shared" si="80"/>
        <v>0.00014110472088097026</v>
      </c>
      <c r="R73" s="15">
        <v>585705.46</v>
      </c>
      <c r="S73" s="9">
        <f t="shared" si="81"/>
        <v>0.0005462535182334034</v>
      </c>
      <c r="T73" s="15">
        <v>361001</v>
      </c>
      <c r="U73" s="16">
        <f t="shared" si="82"/>
        <v>0.0003321577578571521</v>
      </c>
      <c r="V73" s="15">
        <v>26864.3</v>
      </c>
      <c r="W73" s="16">
        <f t="shared" si="83"/>
        <v>2.5437453882193457E-05</v>
      </c>
      <c r="X73" s="15">
        <v>76553.7</v>
      </c>
      <c r="Y73" s="16">
        <f t="shared" si="84"/>
        <v>6.896881996170141E-05</v>
      </c>
      <c r="Z73" s="17">
        <v>0</v>
      </c>
      <c r="AA73" s="9">
        <f t="shared" si="85"/>
        <v>0</v>
      </c>
      <c r="AB73" s="17">
        <v>0</v>
      </c>
      <c r="AC73" s="14">
        <f t="shared" si="86"/>
        <v>0</v>
      </c>
      <c r="AD73" s="17">
        <v>0</v>
      </c>
      <c r="AE73" s="14">
        <f t="shared" si="87"/>
        <v>0</v>
      </c>
      <c r="AF73" s="17">
        <v>0</v>
      </c>
      <c r="AG73" s="14">
        <f t="shared" si="88"/>
        <v>0</v>
      </c>
      <c r="AH73" s="17">
        <v>15000</v>
      </c>
      <c r="AI73" s="14">
        <f t="shared" si="89"/>
        <v>1.0925542999600155E-05</v>
      </c>
      <c r="AJ73" s="17">
        <v>6248</v>
      </c>
      <c r="AK73" s="14">
        <f t="shared" si="90"/>
        <v>4.747008608046326E-06</v>
      </c>
      <c r="AL73" s="17">
        <v>521034.59</v>
      </c>
      <c r="AM73" s="14">
        <f t="shared" si="91"/>
        <v>0.0004126833792704721</v>
      </c>
      <c r="AN73" s="17">
        <v>4872278.17</v>
      </c>
      <c r="AO73" s="14">
        <f t="shared" si="92"/>
        <v>0.004010404184384535</v>
      </c>
    </row>
    <row r="74" spans="1:41" ht="12.75">
      <c r="A74" s="6" t="s">
        <v>112</v>
      </c>
      <c r="B74" s="6" t="s">
        <v>68</v>
      </c>
      <c r="C74" s="7" t="s">
        <v>113</v>
      </c>
      <c r="D74" s="60">
        <v>0</v>
      </c>
      <c r="E74" s="9">
        <f t="shared" si="74"/>
        <v>0</v>
      </c>
      <c r="F74" s="58">
        <v>0</v>
      </c>
      <c r="G74" s="9">
        <f t="shared" si="75"/>
        <v>0</v>
      </c>
      <c r="H74" s="8">
        <v>0</v>
      </c>
      <c r="I74" s="9">
        <f t="shared" si="76"/>
        <v>0</v>
      </c>
      <c r="J74" s="8">
        <v>0</v>
      </c>
      <c r="K74" s="10">
        <f t="shared" si="77"/>
        <v>0</v>
      </c>
      <c r="L74" s="11">
        <v>0</v>
      </c>
      <c r="M74" s="12">
        <f t="shared" si="78"/>
        <v>0</v>
      </c>
      <c r="N74" s="11">
        <v>0</v>
      </c>
      <c r="O74" s="9">
        <f t="shared" si="79"/>
        <v>0</v>
      </c>
      <c r="P74" s="13">
        <v>0</v>
      </c>
      <c r="Q74" s="14">
        <f t="shared" si="80"/>
        <v>0</v>
      </c>
      <c r="R74" s="15">
        <v>472893.96</v>
      </c>
      <c r="S74" s="9">
        <f t="shared" si="81"/>
        <v>0.00044104077397763434</v>
      </c>
      <c r="T74" s="15">
        <v>0</v>
      </c>
      <c r="U74" s="16">
        <f t="shared" si="82"/>
        <v>0</v>
      </c>
      <c r="V74" s="15">
        <v>0</v>
      </c>
      <c r="W74" s="16">
        <f t="shared" si="83"/>
        <v>0</v>
      </c>
      <c r="X74" s="15">
        <v>485061.61</v>
      </c>
      <c r="Y74" s="16">
        <f t="shared" si="84"/>
        <v>0.0004370020893885341</v>
      </c>
      <c r="Z74" s="17">
        <v>264938.39</v>
      </c>
      <c r="AA74" s="9">
        <f t="shared" si="85"/>
        <v>0.00022507211575479048</v>
      </c>
      <c r="AB74" s="17">
        <v>727119.14</v>
      </c>
      <c r="AC74" s="14">
        <f t="shared" si="86"/>
        <v>0.0005958442063734395</v>
      </c>
      <c r="AD74" s="17">
        <v>69767.27</v>
      </c>
      <c r="AE74" s="14">
        <f t="shared" si="87"/>
        <v>5.719857558006562E-05</v>
      </c>
      <c r="AF74" s="17">
        <v>77959</v>
      </c>
      <c r="AG74" s="14">
        <f t="shared" si="88"/>
        <v>5.991880087317096E-05</v>
      </c>
      <c r="AH74" s="17">
        <v>79400</v>
      </c>
      <c r="AI74" s="14">
        <f t="shared" si="89"/>
        <v>5.783254094455015E-05</v>
      </c>
      <c r="AJ74" s="17">
        <v>232193</v>
      </c>
      <c r="AK74" s="14">
        <f t="shared" si="90"/>
        <v>0.00017641199899617486</v>
      </c>
      <c r="AL74" s="17">
        <v>477349</v>
      </c>
      <c r="AM74" s="14">
        <f t="shared" si="91"/>
        <v>0.0003780823810783475</v>
      </c>
      <c r="AN74" s="17">
        <v>470648</v>
      </c>
      <c r="AO74" s="14">
        <f t="shared" si="92"/>
        <v>0.0003873934620962359</v>
      </c>
    </row>
    <row r="75" spans="1:41" ht="12.75">
      <c r="A75" s="6" t="s">
        <v>114</v>
      </c>
      <c r="B75" s="6" t="s">
        <v>68</v>
      </c>
      <c r="C75" s="7" t="s">
        <v>115</v>
      </c>
      <c r="D75" s="60">
        <v>1993599.41</v>
      </c>
      <c r="E75" s="9">
        <f t="shared" si="74"/>
        <v>0.0021971656903971327</v>
      </c>
      <c r="F75" s="58">
        <v>2436740.37</v>
      </c>
      <c r="G75" s="9">
        <f t="shared" si="75"/>
        <v>0.0028010611623633637</v>
      </c>
      <c r="H75" s="8">
        <v>1549207.88</v>
      </c>
      <c r="I75" s="9">
        <f t="shared" si="76"/>
        <v>0.00179712799434359</v>
      </c>
      <c r="J75" s="8">
        <v>3502845.46</v>
      </c>
      <c r="K75" s="10">
        <f t="shared" si="77"/>
        <v>0.004051807295735937</v>
      </c>
      <c r="L75" s="11">
        <v>2850681.23</v>
      </c>
      <c r="M75" s="12">
        <f t="shared" si="78"/>
        <v>0.003416063623037565</v>
      </c>
      <c r="N75" s="11">
        <v>1573511.78</v>
      </c>
      <c r="O75" s="9">
        <f t="shared" si="79"/>
        <v>0.0017781615847823563</v>
      </c>
      <c r="P75" s="13">
        <v>1539015.19</v>
      </c>
      <c r="Q75" s="14">
        <f t="shared" si="80"/>
        <v>0.0015094769749621987</v>
      </c>
      <c r="R75" s="15">
        <v>1409725.15</v>
      </c>
      <c r="S75" s="9">
        <f t="shared" si="81"/>
        <v>0.0013147688992511907</v>
      </c>
      <c r="T75" s="15">
        <v>1509304.49</v>
      </c>
      <c r="U75" s="16">
        <f t="shared" si="82"/>
        <v>0.0013887141457284951</v>
      </c>
      <c r="V75" s="15">
        <v>1316729.34</v>
      </c>
      <c r="W75" s="16">
        <f t="shared" si="83"/>
        <v>0.0012467937694851917</v>
      </c>
      <c r="X75" s="15">
        <v>819535.16</v>
      </c>
      <c r="Y75" s="16">
        <f t="shared" si="84"/>
        <v>0.000738336264639386</v>
      </c>
      <c r="Z75" s="17">
        <v>2123357.88</v>
      </c>
      <c r="AA75" s="9">
        <f t="shared" si="85"/>
        <v>0.00180384824772358</v>
      </c>
      <c r="AB75" s="17">
        <v>2588945.26</v>
      </c>
      <c r="AC75" s="14">
        <f t="shared" si="86"/>
        <v>0.00212153407733013</v>
      </c>
      <c r="AD75" s="17">
        <v>4082437.2</v>
      </c>
      <c r="AE75" s="14">
        <f t="shared" si="87"/>
        <v>0.0033469790739278095</v>
      </c>
      <c r="AF75" s="17">
        <v>2399971.54</v>
      </c>
      <c r="AG75" s="14">
        <f t="shared" si="88"/>
        <v>0.001844603147892321</v>
      </c>
      <c r="AH75" s="17">
        <v>2027264.71</v>
      </c>
      <c r="AI75" s="14">
        <f t="shared" si="89"/>
        <v>0.0014765978507117958</v>
      </c>
      <c r="AJ75" s="17">
        <v>406612.68</v>
      </c>
      <c r="AK75" s="14">
        <f t="shared" si="90"/>
        <v>0.00030892988029782107</v>
      </c>
      <c r="AL75" s="17">
        <v>718716.87</v>
      </c>
      <c r="AM75" s="14">
        <f t="shared" si="91"/>
        <v>0.000569256844637314</v>
      </c>
      <c r="AN75" s="17">
        <v>328569.06</v>
      </c>
      <c r="AO75" s="14">
        <f t="shared" si="92"/>
        <v>0.0002704473527797969</v>
      </c>
    </row>
    <row r="76" spans="1:41" s="30" customFormat="1" ht="12.75">
      <c r="A76" s="18"/>
      <c r="B76" s="18"/>
      <c r="C76" s="19" t="s">
        <v>181</v>
      </c>
      <c r="D76" s="26">
        <f>SUM(D52:D75)</f>
        <v>566404545.8199998</v>
      </c>
      <c r="E76" s="21">
        <f t="shared" si="74"/>
        <v>0.6242400698546928</v>
      </c>
      <c r="F76" s="20">
        <f>SUM(F52:F75)</f>
        <v>544638752.8000001</v>
      </c>
      <c r="G76" s="21">
        <f t="shared" si="75"/>
        <v>0.626068528583577</v>
      </c>
      <c r="H76" s="20">
        <f>SUM(H52:H75)</f>
        <v>515546931.96</v>
      </c>
      <c r="I76" s="21">
        <f t="shared" si="76"/>
        <v>0.598050033042219</v>
      </c>
      <c r="J76" s="20">
        <f>SUM(J52:J75)</f>
        <v>498777998.12</v>
      </c>
      <c r="K76" s="22">
        <f t="shared" si="77"/>
        <v>0.5769459015000854</v>
      </c>
      <c r="L76" s="23">
        <f>SUM(L52:L75)</f>
        <v>466779695</v>
      </c>
      <c r="M76" s="24">
        <f t="shared" si="78"/>
        <v>0.5593572228565414</v>
      </c>
      <c r="N76" s="20">
        <f>SUM(N52:N75)</f>
        <v>504658192.56999993</v>
      </c>
      <c r="O76" s="21">
        <f t="shared" si="79"/>
        <v>0.5702936723318783</v>
      </c>
      <c r="P76" s="20">
        <f>SUM(P52:P75)</f>
        <v>605367787.9</v>
      </c>
      <c r="Q76" s="25">
        <f t="shared" si="80"/>
        <v>0.5937490046598239</v>
      </c>
      <c r="R76" s="20">
        <f>SUM(R52:R75)</f>
        <v>595045905.6000001</v>
      </c>
      <c r="S76" s="21">
        <f t="shared" si="81"/>
        <v>0.5549648102040601</v>
      </c>
      <c r="T76" s="26">
        <f>SUM(T52:T75)</f>
        <v>615424666.3999999</v>
      </c>
      <c r="U76" s="27">
        <f t="shared" si="82"/>
        <v>0.5662534932629266</v>
      </c>
      <c r="V76" s="20">
        <f>SUM(V52:V75)</f>
        <v>595935765.3900001</v>
      </c>
      <c r="W76" s="27">
        <f t="shared" si="83"/>
        <v>0.5642837724734234</v>
      </c>
      <c r="X76" s="20">
        <f>SUM(X52:X75)</f>
        <v>630821169.71</v>
      </c>
      <c r="Y76" s="27">
        <f t="shared" si="84"/>
        <v>0.568319907225371</v>
      </c>
      <c r="Z76" s="28">
        <f>SUM(Z52:Z75)</f>
        <v>649701035.3000001</v>
      </c>
      <c r="AA76" s="21">
        <f t="shared" si="85"/>
        <v>0.5519380812386186</v>
      </c>
      <c r="AB76" s="29">
        <f>SUM(AB52:AB75)</f>
        <v>680026545.6299998</v>
      </c>
      <c r="AC76" s="25">
        <f t="shared" si="86"/>
        <v>0.5572537636593897</v>
      </c>
      <c r="AD76" s="28">
        <f>SUM(AD52:AD75)</f>
        <v>677145858.34</v>
      </c>
      <c r="AE76" s="25">
        <f t="shared" si="87"/>
        <v>0.5551568601865731</v>
      </c>
      <c r="AF76" s="29">
        <f>SUM(AF52:AF75)</f>
        <v>702924698.98</v>
      </c>
      <c r="AG76" s="25">
        <f t="shared" si="88"/>
        <v>0.540263536820845</v>
      </c>
      <c r="AH76" s="29">
        <f>SUM(AH52:AH75)</f>
        <v>762889523.2700001</v>
      </c>
      <c r="AI76" s="25">
        <f t="shared" si="89"/>
        <v>0.5556654860287232</v>
      </c>
      <c r="AJ76" s="29">
        <f>SUM(AJ52:AJ75)</f>
        <v>754124986.1799998</v>
      </c>
      <c r="AK76" s="25">
        <f t="shared" si="90"/>
        <v>0.5729573945165294</v>
      </c>
      <c r="AL76" s="29">
        <f>SUM(AL52:AL75)</f>
        <v>722329627.6700001</v>
      </c>
      <c r="AM76" s="25">
        <f t="shared" si="91"/>
        <v>0.5721183150125168</v>
      </c>
      <c r="AN76" s="29">
        <f>SUM(AN52:AN75)</f>
        <v>659398855.4799999</v>
      </c>
      <c r="AO76" s="25">
        <f t="shared" si="92"/>
        <v>0.5427555317916843</v>
      </c>
    </row>
    <row r="77" spans="1:40" ht="12.75">
      <c r="A77" s="6"/>
      <c r="B77" s="6"/>
      <c r="C77" s="7"/>
      <c r="E77" s="9"/>
      <c r="F77" s="31"/>
      <c r="G77" s="9"/>
      <c r="H77" s="31"/>
      <c r="I77" s="9"/>
      <c r="J77" s="31"/>
      <c r="K77" s="10"/>
      <c r="M77" s="12"/>
      <c r="N77" s="31"/>
      <c r="O77" s="9"/>
      <c r="P77" s="31"/>
      <c r="Q77" s="14"/>
      <c r="R77" s="31"/>
      <c r="S77" s="9"/>
      <c r="U77" s="16"/>
      <c r="V77" s="31"/>
      <c r="W77" s="16"/>
      <c r="X77" s="31"/>
      <c r="Y77" s="16"/>
      <c r="Z77" s="7"/>
      <c r="AA77" s="9"/>
      <c r="AC77" s="14"/>
      <c r="AD77" s="7"/>
      <c r="AE77" s="14"/>
      <c r="AF77" s="17"/>
      <c r="AH77" s="17"/>
      <c r="AJ77" s="17"/>
      <c r="AL77" s="17"/>
      <c r="AN77" s="17"/>
    </row>
    <row r="78" spans="1:41" ht="12.75">
      <c r="A78" s="6" t="s">
        <v>116</v>
      </c>
      <c r="B78" s="6" t="s">
        <v>117</v>
      </c>
      <c r="C78" s="7" t="s">
        <v>118</v>
      </c>
      <c r="D78" s="60">
        <v>683863.21</v>
      </c>
      <c r="E78" s="9">
        <f aca="true" t="shared" si="93" ref="E78:E105">D78/$D$118</f>
        <v>0.0007536924290807497</v>
      </c>
      <c r="F78" s="58">
        <v>1008996.11</v>
      </c>
      <c r="G78" s="9">
        <f aca="true" t="shared" si="94" ref="G78:G105">F78/$F$118</f>
        <v>0.0011598526669038245</v>
      </c>
      <c r="H78" s="8">
        <v>722477.56</v>
      </c>
      <c r="I78" s="9">
        <f aca="true" t="shared" si="95" ref="I78:I101">H78/$H$118</f>
        <v>0.0008380958198850957</v>
      </c>
      <c r="J78" s="8">
        <v>240444.33</v>
      </c>
      <c r="K78" s="10">
        <f aca="true" t="shared" si="96" ref="K78:K101">J78/$J$118</f>
        <v>0.00027812648363663157</v>
      </c>
      <c r="L78" s="11">
        <v>425407</v>
      </c>
      <c r="M78" s="12">
        <f aca="true" t="shared" si="97" ref="M78:M101">L78/$L$118</f>
        <v>0.0005097789827891565</v>
      </c>
      <c r="N78" s="11">
        <v>376636</v>
      </c>
      <c r="O78" s="9">
        <f aca="true" t="shared" si="98" ref="O78:O97">N78/$N$118</f>
        <v>0.00042562100592986185</v>
      </c>
      <c r="P78" s="13">
        <v>486565.92</v>
      </c>
      <c r="Q78" s="14">
        <f aca="true" t="shared" si="99" ref="Q78:Q97">P78/$P$118</f>
        <v>0.0004772272930206096</v>
      </c>
      <c r="R78" s="15">
        <v>535342.41</v>
      </c>
      <c r="S78" s="9">
        <f aca="true" t="shared" si="100" ref="S78:S97">R78/$R$118</f>
        <v>0.0004992828219870943</v>
      </c>
      <c r="T78" s="15">
        <v>508335.25</v>
      </c>
      <c r="U78" s="16">
        <f aca="true" t="shared" si="101" ref="U78:U97">T78/$T$118</f>
        <v>0.00046772030238075485</v>
      </c>
      <c r="V78" s="15">
        <v>479688.98</v>
      </c>
      <c r="W78" s="16">
        <f aca="true" t="shared" si="102" ref="W78:W97">V78/$V$118</f>
        <v>0.00045421121363841305</v>
      </c>
      <c r="X78" s="15">
        <v>453963.22</v>
      </c>
      <c r="Y78" s="16">
        <f aca="true" t="shared" si="103" ref="Y78:Y97">X78/$X$118</f>
        <v>0.0004089849032693945</v>
      </c>
      <c r="Z78" s="17">
        <v>506960.14</v>
      </c>
      <c r="AA78" s="9">
        <f aca="true" t="shared" si="104" ref="AA78:AA97">Z78/$Z$118</f>
        <v>0.0004306759443701035</v>
      </c>
      <c r="AB78" s="17">
        <v>1106605.54</v>
      </c>
      <c r="AC78" s="14">
        <f aca="true" t="shared" si="105" ref="AC78:AC97">AB78/$AB$118</f>
        <v>0.0009068176911829765</v>
      </c>
      <c r="AD78" s="17">
        <v>794979.72</v>
      </c>
      <c r="AE78" s="14">
        <f aca="true" t="shared" si="106" ref="AE78:AE97">AD78/$AD$118</f>
        <v>0.0006517627477618</v>
      </c>
      <c r="AF78" s="17">
        <v>1141771</v>
      </c>
      <c r="AG78" s="14">
        <f aca="true" t="shared" si="107" ref="AG78:AG97">AF78/$AF$118</f>
        <v>0.0008775580650311225</v>
      </c>
      <c r="AH78" s="17">
        <v>762463</v>
      </c>
      <c r="AI78" s="14">
        <f aca="true" t="shared" si="108" ref="AI78:AI97">AH78/$AH$118</f>
        <v>0.0005553548194736089</v>
      </c>
      <c r="AJ78" s="17">
        <v>658433.49</v>
      </c>
      <c r="AK78" s="14">
        <f aca="true" t="shared" si="109" ref="AK78:AK97">AJ78/$AJ$118</f>
        <v>0.000500254392582584</v>
      </c>
      <c r="AL78" s="17">
        <v>840961.59</v>
      </c>
      <c r="AM78" s="14">
        <f aca="true" t="shared" si="110" ref="AM78:AM97">AL78/$AL$118</f>
        <v>0.0006660802899820321</v>
      </c>
      <c r="AN78" s="17">
        <v>565725.79</v>
      </c>
      <c r="AO78" s="14">
        <f aca="true" t="shared" si="111" ref="AO78:AO97">AN78/$AN$118</f>
        <v>0.0004656526159363858</v>
      </c>
    </row>
    <row r="79" spans="1:41" ht="12.75">
      <c r="A79" s="6" t="s">
        <v>119</v>
      </c>
      <c r="B79" s="6" t="s">
        <v>117</v>
      </c>
      <c r="C79" s="7" t="s">
        <v>120</v>
      </c>
      <c r="D79" s="60">
        <v>1285605.98</v>
      </c>
      <c r="E79" s="9">
        <f t="shared" si="93"/>
        <v>0.001416879106432612</v>
      </c>
      <c r="F79" s="58">
        <v>1905255.95</v>
      </c>
      <c r="G79" s="9">
        <f t="shared" si="94"/>
        <v>0.002190113691064557</v>
      </c>
      <c r="H79" s="8">
        <v>3012644.06</v>
      </c>
      <c r="I79" s="9">
        <f t="shared" si="95"/>
        <v>0.0034947582226466153</v>
      </c>
      <c r="J79" s="8">
        <v>2777537.18</v>
      </c>
      <c r="K79" s="10">
        <f t="shared" si="96"/>
        <v>0.003212829552035624</v>
      </c>
      <c r="L79" s="11">
        <v>3485365.08</v>
      </c>
      <c r="M79" s="12">
        <f t="shared" si="97"/>
        <v>0.004176625831571288</v>
      </c>
      <c r="N79" s="11">
        <v>3680419.11</v>
      </c>
      <c r="O79" s="9">
        <f t="shared" si="98"/>
        <v>0.004159091759262754</v>
      </c>
      <c r="P79" s="13">
        <v>5701453.5</v>
      </c>
      <c r="Q79" s="14">
        <f t="shared" si="99"/>
        <v>0.005592025886416131</v>
      </c>
      <c r="R79" s="15">
        <v>5670382.6</v>
      </c>
      <c r="S79" s="9">
        <f t="shared" si="100"/>
        <v>0.005288437032803951</v>
      </c>
      <c r="T79" s="15">
        <v>4805521.95</v>
      </c>
      <c r="U79" s="16">
        <f t="shared" si="101"/>
        <v>0.004421570566966101</v>
      </c>
      <c r="V79" s="15">
        <v>5219131.07</v>
      </c>
      <c r="W79" s="16">
        <f t="shared" si="102"/>
        <v>0.004941926865700875</v>
      </c>
      <c r="X79" s="15">
        <v>5570986.11</v>
      </c>
      <c r="Y79" s="16">
        <f t="shared" si="103"/>
        <v>0.005019017213142268</v>
      </c>
      <c r="Z79" s="17">
        <v>4122261.61</v>
      </c>
      <c r="AA79" s="9">
        <f t="shared" si="104"/>
        <v>0.003501969428656409</v>
      </c>
      <c r="AB79" s="17">
        <v>2876223.07</v>
      </c>
      <c r="AC79" s="14">
        <f t="shared" si="105"/>
        <v>0.002356946418020474</v>
      </c>
      <c r="AD79" s="17">
        <v>545430.09</v>
      </c>
      <c r="AE79" s="14">
        <f t="shared" si="106"/>
        <v>0.00044716991544182524</v>
      </c>
      <c r="AF79" s="17">
        <v>771583.1</v>
      </c>
      <c r="AG79" s="14">
        <f t="shared" si="107"/>
        <v>0.0005930339553612021</v>
      </c>
      <c r="AH79" s="17">
        <v>1179934.5</v>
      </c>
      <c r="AI79" s="14">
        <f t="shared" si="108"/>
        <v>0.0008594283410974472</v>
      </c>
      <c r="AJ79" s="17">
        <v>1120060.68</v>
      </c>
      <c r="AK79" s="14">
        <f t="shared" si="109"/>
        <v>0.0008509823446693696</v>
      </c>
      <c r="AL79" s="17">
        <v>737959.78</v>
      </c>
      <c r="AM79" s="14">
        <f t="shared" si="110"/>
        <v>0.000584498115136836</v>
      </c>
      <c r="AN79" s="17">
        <v>789032.15</v>
      </c>
      <c r="AO79" s="14">
        <f t="shared" si="111"/>
        <v>0.0006494575485155286</v>
      </c>
    </row>
    <row r="80" spans="1:41" ht="12.75">
      <c r="A80" s="6" t="s">
        <v>121</v>
      </c>
      <c r="B80" s="6" t="s">
        <v>117</v>
      </c>
      <c r="C80" s="57" t="s">
        <v>243</v>
      </c>
      <c r="D80" s="60">
        <v>259022.74</v>
      </c>
      <c r="E80" s="9">
        <f t="shared" si="93"/>
        <v>0.00028547153179617814</v>
      </c>
      <c r="F80" s="58">
        <v>176240.86</v>
      </c>
      <c r="G80" s="9">
        <f t="shared" si="94"/>
        <v>0.00020259090145394472</v>
      </c>
      <c r="H80" s="8">
        <v>73554</v>
      </c>
      <c r="I80" s="9">
        <f t="shared" si="95"/>
        <v>8.532486453396327E-05</v>
      </c>
      <c r="J80" s="8">
        <v>883982.29</v>
      </c>
      <c r="K80" s="10">
        <f t="shared" si="96"/>
        <v>0.0010225189586078288</v>
      </c>
      <c r="L80" s="11">
        <v>287972</v>
      </c>
      <c r="M80" s="12">
        <f t="shared" si="97"/>
        <v>0.00034508617214046544</v>
      </c>
      <c r="N80" s="11">
        <v>88770.5</v>
      </c>
      <c r="O80" s="9">
        <f t="shared" si="98"/>
        <v>0.00010031592706723947</v>
      </c>
      <c r="P80" s="13">
        <v>462919.84</v>
      </c>
      <c r="Q80" s="14">
        <f t="shared" si="99"/>
        <v>0.00045403505064377247</v>
      </c>
      <c r="R80" s="15">
        <v>484821</v>
      </c>
      <c r="S80" s="9">
        <f t="shared" si="100"/>
        <v>0.00045216443255187834</v>
      </c>
      <c r="T80" s="15">
        <v>1481885.83</v>
      </c>
      <c r="U80" s="16">
        <f t="shared" si="101"/>
        <v>0.0013634861806285437</v>
      </c>
      <c r="V80" s="15">
        <v>1559449.2</v>
      </c>
      <c r="W80" s="16">
        <f t="shared" si="102"/>
        <v>0.0014766220265044494</v>
      </c>
      <c r="X80" s="15">
        <v>399355.39</v>
      </c>
      <c r="Y80" s="16">
        <f t="shared" si="103"/>
        <v>0.00035978757386834404</v>
      </c>
      <c r="Z80" s="17">
        <v>279596.66</v>
      </c>
      <c r="AA80" s="9">
        <f t="shared" si="104"/>
        <v>0.00023752470083392892</v>
      </c>
      <c r="AB80" s="17">
        <v>253664.46</v>
      </c>
      <c r="AC80" s="14">
        <f t="shared" si="105"/>
        <v>0.00020786758392008094</v>
      </c>
      <c r="AD80" s="17">
        <v>790785.38</v>
      </c>
      <c r="AE80" s="14">
        <f t="shared" si="106"/>
        <v>0.0006483240253709355</v>
      </c>
      <c r="AF80" s="17">
        <v>849027.24</v>
      </c>
      <c r="AG80" s="14">
        <f t="shared" si="107"/>
        <v>0.0006525570380515133</v>
      </c>
      <c r="AH80" s="17">
        <v>984548.53</v>
      </c>
      <c r="AI80" s="14">
        <f t="shared" si="108"/>
        <v>0.0007171151533138749</v>
      </c>
      <c r="AJ80" s="17">
        <v>810603.5</v>
      </c>
      <c r="AK80" s="14">
        <f t="shared" si="109"/>
        <v>0.0006158677644386172</v>
      </c>
      <c r="AL80" s="17">
        <v>450383.51</v>
      </c>
      <c r="AM80" s="14">
        <f t="shared" si="110"/>
        <v>0.0003567244717370807</v>
      </c>
      <c r="AN80" s="17">
        <v>303013.58</v>
      </c>
      <c r="AO80" s="14">
        <f t="shared" si="111"/>
        <v>0.00024941246923045404</v>
      </c>
    </row>
    <row r="81" spans="1:41" ht="12.75">
      <c r="A81" s="6" t="s">
        <v>122</v>
      </c>
      <c r="B81" s="6" t="s">
        <v>117</v>
      </c>
      <c r="C81" s="7" t="s">
        <v>123</v>
      </c>
      <c r="D81" s="60">
        <v>2801</v>
      </c>
      <c r="E81" s="9">
        <f t="shared" si="93"/>
        <v>3.087009891722615E-06</v>
      </c>
      <c r="F81" s="58">
        <v>0</v>
      </c>
      <c r="G81" s="9">
        <f t="shared" si="94"/>
        <v>0</v>
      </c>
      <c r="H81" s="8">
        <v>29850</v>
      </c>
      <c r="I81" s="9">
        <f t="shared" si="95"/>
        <v>3.462690276992147E-05</v>
      </c>
      <c r="J81" s="8">
        <v>22174.16</v>
      </c>
      <c r="K81" s="10">
        <f t="shared" si="96"/>
        <v>2.564926837075364E-05</v>
      </c>
      <c r="L81" s="11">
        <v>8300</v>
      </c>
      <c r="M81" s="12">
        <f t="shared" si="97"/>
        <v>9.946158754204794E-06</v>
      </c>
      <c r="N81" s="11">
        <v>53500</v>
      </c>
      <c r="O81" s="9">
        <f t="shared" si="98"/>
        <v>6.045817133053561E-05</v>
      </c>
      <c r="P81" s="13">
        <v>959</v>
      </c>
      <c r="Q81" s="14">
        <f t="shared" si="99"/>
        <v>9.405939774959262E-07</v>
      </c>
      <c r="R81" s="15">
        <v>0</v>
      </c>
      <c r="S81" s="9">
        <f t="shared" si="100"/>
        <v>0</v>
      </c>
      <c r="T81" s="15">
        <v>309.64</v>
      </c>
      <c r="U81" s="16">
        <f t="shared" si="101"/>
        <v>2.8490039679360605E-07</v>
      </c>
      <c r="V81" s="15">
        <v>27991.86</v>
      </c>
      <c r="W81" s="16">
        <f t="shared" si="102"/>
        <v>2.6505125680803734E-05</v>
      </c>
      <c r="X81" s="15">
        <v>194509.5</v>
      </c>
      <c r="Y81" s="16">
        <f t="shared" si="103"/>
        <v>0.00017523765260647831</v>
      </c>
      <c r="Z81" s="17">
        <v>135953.77</v>
      </c>
      <c r="AA81" s="9">
        <f t="shared" si="104"/>
        <v>0.00011549629579443038</v>
      </c>
      <c r="AB81" s="17">
        <v>10963.63</v>
      </c>
      <c r="AC81" s="14">
        <f t="shared" si="105"/>
        <v>8.98424351244836E-06</v>
      </c>
      <c r="AD81" s="17">
        <v>16475.39</v>
      </c>
      <c r="AE81" s="14">
        <f t="shared" si="106"/>
        <v>1.350731998150504E-05</v>
      </c>
      <c r="AF81" s="17">
        <v>12714.21</v>
      </c>
      <c r="AG81" s="14">
        <f t="shared" si="107"/>
        <v>9.772062459109005E-06</v>
      </c>
      <c r="AH81" s="17">
        <v>15614</v>
      </c>
      <c r="AI81" s="14">
        <f t="shared" si="108"/>
        <v>1.1372761893050456E-05</v>
      </c>
      <c r="AJ81" s="17">
        <v>4997</v>
      </c>
      <c r="AK81" s="14">
        <f t="shared" si="109"/>
        <v>3.7965432161343615E-06</v>
      </c>
      <c r="AL81" s="17">
        <v>9420.85</v>
      </c>
      <c r="AM81" s="14">
        <f t="shared" si="110"/>
        <v>7.461746855617065E-06</v>
      </c>
      <c r="AN81" s="17">
        <v>8647.6</v>
      </c>
      <c r="AO81" s="14">
        <f t="shared" si="111"/>
        <v>7.1178963956574964E-06</v>
      </c>
    </row>
    <row r="82" spans="1:41" ht="12.75">
      <c r="A82" s="6" t="s">
        <v>124</v>
      </c>
      <c r="B82" s="6" t="s">
        <v>117</v>
      </c>
      <c r="C82" s="7" t="s">
        <v>125</v>
      </c>
      <c r="D82" s="60">
        <v>613109.77</v>
      </c>
      <c r="E82" s="9">
        <f t="shared" si="93"/>
        <v>0.0006757143608360505</v>
      </c>
      <c r="F82" s="58">
        <v>1190591.01</v>
      </c>
      <c r="G82" s="9">
        <f t="shared" si="94"/>
        <v>0.001368598099094969</v>
      </c>
      <c r="H82" s="8">
        <v>339348.22</v>
      </c>
      <c r="I82" s="9">
        <f t="shared" si="95"/>
        <v>0.00039365419829433566</v>
      </c>
      <c r="J82" s="8">
        <v>965479.07</v>
      </c>
      <c r="K82" s="10">
        <f t="shared" si="96"/>
        <v>0.0011167878184686877</v>
      </c>
      <c r="L82" s="11">
        <v>807998.45</v>
      </c>
      <c r="M82" s="12">
        <f t="shared" si="97"/>
        <v>0.0009682507056447475</v>
      </c>
      <c r="N82" s="11">
        <v>340468.01</v>
      </c>
      <c r="O82" s="9">
        <f t="shared" si="98"/>
        <v>0.0003847490332924582</v>
      </c>
      <c r="P82" s="13">
        <v>536249.92</v>
      </c>
      <c r="Q82" s="14">
        <f t="shared" si="99"/>
        <v>0.0005259577113500232</v>
      </c>
      <c r="R82" s="15">
        <v>672590.57</v>
      </c>
      <c r="S82" s="9">
        <f t="shared" si="100"/>
        <v>0.0006272862219742841</v>
      </c>
      <c r="T82" s="15">
        <v>1168691.92</v>
      </c>
      <c r="U82" s="16">
        <f t="shared" si="101"/>
        <v>0.0010753158239810144</v>
      </c>
      <c r="V82" s="15">
        <v>688743.96</v>
      </c>
      <c r="W82" s="16">
        <f t="shared" si="102"/>
        <v>0.0006521626366270216</v>
      </c>
      <c r="X82" s="15">
        <v>363590.84</v>
      </c>
      <c r="Y82" s="16">
        <f t="shared" si="103"/>
        <v>0.0003275665471908449</v>
      </c>
      <c r="Z82" s="17">
        <v>524009.41</v>
      </c>
      <c r="AA82" s="9">
        <f t="shared" si="104"/>
        <v>0.0004451597467023162</v>
      </c>
      <c r="AB82" s="17">
        <v>422000.67</v>
      </c>
      <c r="AC82" s="14">
        <f t="shared" si="105"/>
        <v>0.00034581217915018674</v>
      </c>
      <c r="AD82" s="17">
        <v>465056.85</v>
      </c>
      <c r="AE82" s="14">
        <f t="shared" si="106"/>
        <v>0.00038127605371046105</v>
      </c>
      <c r="AF82" s="17">
        <v>248555.57</v>
      </c>
      <c r="AG82" s="14">
        <f t="shared" si="107"/>
        <v>0.0001910382599154364</v>
      </c>
      <c r="AH82" s="17">
        <v>182029.23</v>
      </c>
      <c r="AI82" s="14">
        <f t="shared" si="108"/>
        <v>0.00013258454530327377</v>
      </c>
      <c r="AJ82" s="17">
        <v>232020.09</v>
      </c>
      <c r="AK82" s="14">
        <f t="shared" si="109"/>
        <v>0.00017628062811614648</v>
      </c>
      <c r="AL82" s="17">
        <v>862898.19</v>
      </c>
      <c r="AM82" s="14">
        <f t="shared" si="110"/>
        <v>0.0006834550869560768</v>
      </c>
      <c r="AN82" s="17">
        <v>167484.54</v>
      </c>
      <c r="AO82" s="14">
        <f t="shared" si="111"/>
        <v>0.00013785762565270756</v>
      </c>
    </row>
    <row r="83" spans="1:41" ht="12.75">
      <c r="A83" s="6" t="s">
        <v>126</v>
      </c>
      <c r="B83" s="6" t="s">
        <v>117</v>
      </c>
      <c r="C83" s="7" t="s">
        <v>127</v>
      </c>
      <c r="D83" s="60">
        <v>248049</v>
      </c>
      <c r="E83" s="9">
        <f t="shared" si="93"/>
        <v>0.00027337726405994394</v>
      </c>
      <c r="F83" s="58">
        <v>445223.25</v>
      </c>
      <c r="G83" s="9">
        <f t="shared" si="94"/>
        <v>0.0005117892613878246</v>
      </c>
      <c r="H83" s="8">
        <v>289759.89</v>
      </c>
      <c r="I83" s="9">
        <f t="shared" si="95"/>
        <v>0.0003361302357672744</v>
      </c>
      <c r="J83" s="8">
        <v>120650.27</v>
      </c>
      <c r="K83" s="10">
        <f t="shared" si="96"/>
        <v>0.00013955843893224756</v>
      </c>
      <c r="L83" s="11">
        <v>0</v>
      </c>
      <c r="M83" s="12">
        <f t="shared" si="97"/>
        <v>0</v>
      </c>
      <c r="N83" s="11">
        <v>0</v>
      </c>
      <c r="O83" s="9">
        <f t="shared" si="98"/>
        <v>0</v>
      </c>
      <c r="P83" s="13">
        <v>26980.5</v>
      </c>
      <c r="Q83" s="14">
        <f t="shared" si="99"/>
        <v>2.6462665078027985E-05</v>
      </c>
      <c r="R83" s="15">
        <v>72807.05</v>
      </c>
      <c r="S83" s="9">
        <f t="shared" si="100"/>
        <v>6.790291354752833E-05</v>
      </c>
      <c r="T83" s="15">
        <v>26973.95</v>
      </c>
      <c r="U83" s="16">
        <f t="shared" si="101"/>
        <v>2.4818786520123016E-05</v>
      </c>
      <c r="V83" s="15">
        <v>19211</v>
      </c>
      <c r="W83" s="16">
        <f t="shared" si="102"/>
        <v>1.819064433209942E-05</v>
      </c>
      <c r="X83" s="15">
        <v>33457.87</v>
      </c>
      <c r="Y83" s="16">
        <f t="shared" si="103"/>
        <v>3.014289070720306E-05</v>
      </c>
      <c r="Z83" s="17">
        <v>275820.83</v>
      </c>
      <c r="AA83" s="9">
        <f t="shared" si="104"/>
        <v>0.0002343170341502505</v>
      </c>
      <c r="AB83" s="17">
        <v>23950</v>
      </c>
      <c r="AC83" s="14">
        <f t="shared" si="105"/>
        <v>1.962603919715808E-05</v>
      </c>
      <c r="AD83" s="17">
        <v>67008.72</v>
      </c>
      <c r="AE83" s="14">
        <f t="shared" si="106"/>
        <v>5.493698313612464E-05</v>
      </c>
      <c r="AF83" s="17">
        <v>559871.65</v>
      </c>
      <c r="AG83" s="14">
        <f t="shared" si="107"/>
        <v>0.000430313856140839</v>
      </c>
      <c r="AH83" s="17">
        <v>326863.91</v>
      </c>
      <c r="AI83" s="14">
        <f t="shared" si="108"/>
        <v>0.00023807771358149565</v>
      </c>
      <c r="AJ83" s="17">
        <v>174721.18</v>
      </c>
      <c r="AK83" s="14">
        <f t="shared" si="109"/>
        <v>0.00013274695029897752</v>
      </c>
      <c r="AL83" s="17">
        <v>147808.37</v>
      </c>
      <c r="AM83" s="14">
        <f t="shared" si="110"/>
        <v>0.00011707103287722272</v>
      </c>
      <c r="AN83" s="17">
        <v>953587.26</v>
      </c>
      <c r="AO83" s="14">
        <f t="shared" si="111"/>
        <v>0.0007849039410817923</v>
      </c>
    </row>
    <row r="84" spans="1:41" ht="12.75">
      <c r="A84" s="6" t="s">
        <v>128</v>
      </c>
      <c r="B84" s="6" t="s">
        <v>117</v>
      </c>
      <c r="C84" s="7" t="s">
        <v>129</v>
      </c>
      <c r="D84" s="60">
        <v>3105510.27</v>
      </c>
      <c r="E84" s="9">
        <f t="shared" si="93"/>
        <v>0.003422613681662324</v>
      </c>
      <c r="F84" s="58">
        <v>2567506</v>
      </c>
      <c r="G84" s="9">
        <f t="shared" si="94"/>
        <v>0.002951377762389561</v>
      </c>
      <c r="H84" s="8">
        <v>3034687</v>
      </c>
      <c r="I84" s="9">
        <f t="shared" si="95"/>
        <v>0.003520328699703339</v>
      </c>
      <c r="J84" s="8">
        <v>2297791</v>
      </c>
      <c r="K84" s="10">
        <f t="shared" si="96"/>
        <v>0.0026578981128891634</v>
      </c>
      <c r="L84" s="11">
        <v>1951136</v>
      </c>
      <c r="M84" s="12">
        <f t="shared" si="97"/>
        <v>0.0023381094466318223</v>
      </c>
      <c r="N84" s="11">
        <v>2422313</v>
      </c>
      <c r="O84" s="9">
        <f t="shared" si="98"/>
        <v>0.002737357277947359</v>
      </c>
      <c r="P84" s="13">
        <v>3128941</v>
      </c>
      <c r="Q84" s="14">
        <f t="shared" si="99"/>
        <v>0.003068887445818645</v>
      </c>
      <c r="R84" s="15">
        <v>2064396</v>
      </c>
      <c r="S84" s="9">
        <f t="shared" si="100"/>
        <v>0.00192534243752306</v>
      </c>
      <c r="T84" s="15">
        <v>155650</v>
      </c>
      <c r="U84" s="16">
        <f t="shared" si="101"/>
        <v>0.00014321388309302668</v>
      </c>
      <c r="V84" s="15">
        <v>43484</v>
      </c>
      <c r="W84" s="16">
        <f t="shared" si="102"/>
        <v>4.11744301773469E-05</v>
      </c>
      <c r="X84" s="15">
        <v>5000</v>
      </c>
      <c r="Y84" s="16">
        <f t="shared" si="103"/>
        <v>4.504603955243274E-06</v>
      </c>
      <c r="Z84" s="17">
        <v>20615</v>
      </c>
      <c r="AA84" s="9">
        <f t="shared" si="104"/>
        <v>1.7512983551704248E-05</v>
      </c>
      <c r="AB84" s="17">
        <v>0</v>
      </c>
      <c r="AC84" s="14">
        <f t="shared" si="105"/>
        <v>0</v>
      </c>
      <c r="AD84" s="17">
        <v>240000</v>
      </c>
      <c r="AE84" s="14">
        <f t="shared" si="106"/>
        <v>0.00019676358468972266</v>
      </c>
      <c r="AF84" s="17">
        <v>62000</v>
      </c>
      <c r="AG84" s="14">
        <f t="shared" si="107"/>
        <v>4.765281307015995E-05</v>
      </c>
      <c r="AH84" s="17">
        <v>0</v>
      </c>
      <c r="AI84" s="14">
        <f t="shared" si="108"/>
        <v>0</v>
      </c>
      <c r="AJ84" s="17">
        <v>87134</v>
      </c>
      <c r="AK84" s="14">
        <f t="shared" si="109"/>
        <v>6.620132011099689E-05</v>
      </c>
      <c r="AL84" s="17">
        <v>20230</v>
      </c>
      <c r="AM84" s="14">
        <f t="shared" si="110"/>
        <v>1.6023091216730254E-05</v>
      </c>
      <c r="AN84" s="17">
        <v>29516</v>
      </c>
      <c r="AO84" s="14">
        <f t="shared" si="111"/>
        <v>2.4294813591542933E-05</v>
      </c>
    </row>
    <row r="85" spans="1:41" ht="12.75">
      <c r="A85" s="6" t="s">
        <v>130</v>
      </c>
      <c r="B85" s="6" t="s">
        <v>117</v>
      </c>
      <c r="C85" s="7" t="s">
        <v>131</v>
      </c>
      <c r="D85" s="60">
        <v>319983.56</v>
      </c>
      <c r="E85" s="9">
        <f t="shared" si="93"/>
        <v>0.0003526570563758004</v>
      </c>
      <c r="F85" s="58">
        <v>297983.28</v>
      </c>
      <c r="G85" s="9">
        <f t="shared" si="94"/>
        <v>0.00034253521750519846</v>
      </c>
      <c r="H85" s="8">
        <v>278268</v>
      </c>
      <c r="I85" s="9">
        <f t="shared" si="95"/>
        <v>0.0003227992958117423</v>
      </c>
      <c r="J85" s="8">
        <v>765888.41</v>
      </c>
      <c r="K85" s="10">
        <f t="shared" si="96"/>
        <v>0.0008859175441207151</v>
      </c>
      <c r="L85" s="11">
        <v>622589.59</v>
      </c>
      <c r="M85" s="12">
        <f t="shared" si="97"/>
        <v>0.000746069265163286</v>
      </c>
      <c r="N85" s="11">
        <v>477034</v>
      </c>
      <c r="O85" s="9">
        <f t="shared" si="98"/>
        <v>0.0005390766972428173</v>
      </c>
      <c r="P85" s="13">
        <v>875121</v>
      </c>
      <c r="Q85" s="14">
        <f t="shared" si="99"/>
        <v>0.0008583248615017856</v>
      </c>
      <c r="R85" s="15">
        <v>1542344.44</v>
      </c>
      <c r="S85" s="9">
        <f t="shared" si="100"/>
        <v>0.0014384552206116166</v>
      </c>
      <c r="T85" s="15">
        <v>337424.76</v>
      </c>
      <c r="U85" s="16">
        <f t="shared" si="101"/>
        <v>0.00031046521125173524</v>
      </c>
      <c r="V85" s="15">
        <v>523235.68</v>
      </c>
      <c r="W85" s="16">
        <f t="shared" si="102"/>
        <v>0.000495445013624704</v>
      </c>
      <c r="X85" s="15">
        <v>663183.82</v>
      </c>
      <c r="Y85" s="16">
        <f t="shared" si="103"/>
        <v>0.0005974760917250686</v>
      </c>
      <c r="Z85" s="17">
        <v>780444.2</v>
      </c>
      <c r="AA85" s="9">
        <f t="shared" si="104"/>
        <v>0.0006630078310755751</v>
      </c>
      <c r="AB85" s="17">
        <v>902447.25</v>
      </c>
      <c r="AC85" s="14">
        <f t="shared" si="105"/>
        <v>0.0007395183758608568</v>
      </c>
      <c r="AD85" s="17">
        <v>246029.7</v>
      </c>
      <c r="AE85" s="14">
        <f t="shared" si="106"/>
        <v>0.0002017070238005711</v>
      </c>
      <c r="AF85" s="17">
        <v>290846.26</v>
      </c>
      <c r="AG85" s="14">
        <f t="shared" si="107"/>
        <v>0.0002235426203215345</v>
      </c>
      <c r="AH85" s="17">
        <v>900403.84</v>
      </c>
      <c r="AI85" s="14">
        <f t="shared" si="108"/>
        <v>0.0006558267247283398</v>
      </c>
      <c r="AJ85" s="17">
        <v>461279.26</v>
      </c>
      <c r="AK85" s="14">
        <f t="shared" si="109"/>
        <v>0.00035046360722362985</v>
      </c>
      <c r="AL85" s="17">
        <v>728656.02</v>
      </c>
      <c r="AM85" s="14">
        <f t="shared" si="110"/>
        <v>0.0005771291089510443</v>
      </c>
      <c r="AN85" s="17">
        <v>562752.35</v>
      </c>
      <c r="AO85" s="14">
        <f t="shared" si="111"/>
        <v>0.0004632051579296898</v>
      </c>
    </row>
    <row r="86" spans="1:41" ht="12.75">
      <c r="A86" s="6" t="s">
        <v>132</v>
      </c>
      <c r="B86" s="6" t="s">
        <v>117</v>
      </c>
      <c r="C86" s="7" t="s">
        <v>133</v>
      </c>
      <c r="D86" s="60">
        <v>1108509.04</v>
      </c>
      <c r="E86" s="9">
        <f t="shared" si="93"/>
        <v>0.0012216988116900893</v>
      </c>
      <c r="F86" s="58">
        <v>1567549.06</v>
      </c>
      <c r="G86" s="9">
        <f t="shared" si="94"/>
        <v>0.0018019157256647734</v>
      </c>
      <c r="H86" s="8">
        <v>1236176.26</v>
      </c>
      <c r="I86" s="9">
        <f t="shared" si="95"/>
        <v>0.0014340018479566219</v>
      </c>
      <c r="J86" s="8">
        <v>821311.73</v>
      </c>
      <c r="K86" s="10">
        <f t="shared" si="96"/>
        <v>0.0009500267418841549</v>
      </c>
      <c r="L86" s="11">
        <v>1152153.83</v>
      </c>
      <c r="M86" s="12">
        <f t="shared" si="97"/>
        <v>0.0013806632412584439</v>
      </c>
      <c r="N86" s="11">
        <v>1166067.35</v>
      </c>
      <c r="O86" s="9">
        <f t="shared" si="98"/>
        <v>0.0013177252267148345</v>
      </c>
      <c r="P86" s="13">
        <v>1420662.75</v>
      </c>
      <c r="Q86" s="14">
        <f t="shared" si="99"/>
        <v>0.001393396065383525</v>
      </c>
      <c r="R86" s="15">
        <v>1316185.87</v>
      </c>
      <c r="S86" s="9">
        <f t="shared" si="100"/>
        <v>0.001227530237018096</v>
      </c>
      <c r="T86" s="15">
        <v>612383.89</v>
      </c>
      <c r="U86" s="16">
        <f t="shared" si="101"/>
        <v>0.0005634556686830254</v>
      </c>
      <c r="V86" s="15">
        <v>712919.52</v>
      </c>
      <c r="W86" s="16">
        <f t="shared" si="102"/>
        <v>0.0006750541578122452</v>
      </c>
      <c r="X86" s="15">
        <v>1181486.43</v>
      </c>
      <c r="Y86" s="16">
        <f t="shared" si="103"/>
        <v>0.0010644256891288511</v>
      </c>
      <c r="Z86" s="17">
        <v>4120997.11</v>
      </c>
      <c r="AA86" s="9">
        <f t="shared" si="104"/>
        <v>0.00350089520271893</v>
      </c>
      <c r="AB86" s="17">
        <v>2591568.81</v>
      </c>
      <c r="AC86" s="14">
        <f t="shared" si="105"/>
        <v>0.0021236839685675295</v>
      </c>
      <c r="AD86" s="17">
        <v>3300344.74</v>
      </c>
      <c r="AE86" s="14">
        <f t="shared" si="106"/>
        <v>0.0027057819239761282</v>
      </c>
      <c r="AF86" s="17">
        <v>1355528.93</v>
      </c>
      <c r="AG86" s="14">
        <f t="shared" si="107"/>
        <v>0.0010418510760078054</v>
      </c>
      <c r="AH86" s="17">
        <v>1361065.37</v>
      </c>
      <c r="AI86" s="14">
        <f t="shared" si="108"/>
        <v>0.0009913585483467798</v>
      </c>
      <c r="AJ86" s="17">
        <v>1396847.46</v>
      </c>
      <c r="AK86" s="14">
        <f t="shared" si="109"/>
        <v>0.0010612751147163325</v>
      </c>
      <c r="AL86" s="17">
        <v>957528.38</v>
      </c>
      <c r="AM86" s="14">
        <f t="shared" si="110"/>
        <v>0.00075840655340326</v>
      </c>
      <c r="AN86" s="17">
        <v>1470662.45</v>
      </c>
      <c r="AO86" s="14">
        <f t="shared" si="111"/>
        <v>0.0012105119284060112</v>
      </c>
    </row>
    <row r="87" spans="1:41" ht="12.75">
      <c r="A87" s="6" t="s">
        <v>134</v>
      </c>
      <c r="B87" s="6" t="s">
        <v>117</v>
      </c>
      <c r="C87" s="7" t="s">
        <v>135</v>
      </c>
      <c r="D87" s="60">
        <v>515.28</v>
      </c>
      <c r="E87" s="9">
        <f t="shared" si="93"/>
        <v>5.678952006450657E-07</v>
      </c>
      <c r="F87" s="58">
        <v>153611.27</v>
      </c>
      <c r="G87" s="9">
        <f t="shared" si="94"/>
        <v>0.00017657792672360595</v>
      </c>
      <c r="H87" s="8">
        <v>289501</v>
      </c>
      <c r="I87" s="9">
        <f t="shared" si="95"/>
        <v>0.0003358299155375221</v>
      </c>
      <c r="J87" s="8">
        <v>89560.79</v>
      </c>
      <c r="K87" s="10">
        <f t="shared" si="96"/>
        <v>0.00010359665205837374</v>
      </c>
      <c r="L87" s="11">
        <v>99172.84</v>
      </c>
      <c r="M87" s="12">
        <f t="shared" si="97"/>
        <v>0.00011884202539100619</v>
      </c>
      <c r="N87" s="11">
        <v>218460.68</v>
      </c>
      <c r="O87" s="9">
        <f t="shared" si="98"/>
        <v>0.0002468735181387909</v>
      </c>
      <c r="P87" s="13">
        <v>293447.33</v>
      </c>
      <c r="Q87" s="14">
        <f t="shared" si="99"/>
        <v>0.00028781521513061484</v>
      </c>
      <c r="R87" s="15">
        <v>166545.16</v>
      </c>
      <c r="S87" s="9">
        <f t="shared" si="100"/>
        <v>0.0001553270129917264</v>
      </c>
      <c r="T87" s="15">
        <v>230314.06</v>
      </c>
      <c r="U87" s="16">
        <f t="shared" si="101"/>
        <v>0.00021191243728570724</v>
      </c>
      <c r="V87" s="15">
        <v>147209.2</v>
      </c>
      <c r="W87" s="16">
        <f t="shared" si="102"/>
        <v>0.0001393904637766327</v>
      </c>
      <c r="X87" s="15">
        <v>281449.24</v>
      </c>
      <c r="Y87" s="16">
        <f t="shared" si="103"/>
        <v>0.0002535634719408427</v>
      </c>
      <c r="Z87" s="17">
        <v>293706.02</v>
      </c>
      <c r="AA87" s="9">
        <f t="shared" si="104"/>
        <v>0.00024951097246163085</v>
      </c>
      <c r="AB87" s="17">
        <v>500876.2</v>
      </c>
      <c r="AC87" s="14">
        <f t="shared" si="105"/>
        <v>0.0004104474293997324</v>
      </c>
      <c r="AD87" s="17">
        <v>263304.59</v>
      </c>
      <c r="AE87" s="14">
        <f t="shared" si="106"/>
        <v>0.0002158698124735738</v>
      </c>
      <c r="AF87" s="17">
        <v>69100</v>
      </c>
      <c r="AG87" s="14">
        <f t="shared" si="107"/>
        <v>5.310982876045246E-05</v>
      </c>
      <c r="AH87" s="17">
        <v>75664.18</v>
      </c>
      <c r="AI87" s="14">
        <f t="shared" si="108"/>
        <v>5.51114834746324E-05</v>
      </c>
      <c r="AJ87" s="17">
        <v>277593.82</v>
      </c>
      <c r="AK87" s="14">
        <f t="shared" si="109"/>
        <v>0.00021090593039059898</v>
      </c>
      <c r="AL87" s="17">
        <v>223793.19</v>
      </c>
      <c r="AM87" s="14">
        <f t="shared" si="110"/>
        <v>0.00017725450801053114</v>
      </c>
      <c r="AN87" s="17">
        <v>1200</v>
      </c>
      <c r="AO87" s="14">
        <f t="shared" si="111"/>
        <v>9.877278869037647E-07</v>
      </c>
    </row>
    <row r="88" spans="1:41" ht="12.75">
      <c r="A88" s="6" t="s">
        <v>136</v>
      </c>
      <c r="B88" s="6" t="s">
        <v>117</v>
      </c>
      <c r="C88" s="7" t="s">
        <v>25</v>
      </c>
      <c r="D88" s="60">
        <v>0</v>
      </c>
      <c r="E88" s="9">
        <f t="shared" si="93"/>
        <v>0</v>
      </c>
      <c r="F88" s="58">
        <v>59787</v>
      </c>
      <c r="G88" s="9">
        <f t="shared" si="94"/>
        <v>6.872584612459899E-05</v>
      </c>
      <c r="H88" s="8">
        <v>34400</v>
      </c>
      <c r="I88" s="9">
        <f t="shared" si="95"/>
        <v>3.990504037806695E-05</v>
      </c>
      <c r="J88" s="8">
        <v>0</v>
      </c>
      <c r="K88" s="10">
        <f t="shared" si="96"/>
        <v>0</v>
      </c>
      <c r="L88" s="11">
        <v>9000</v>
      </c>
      <c r="M88" s="12">
        <f t="shared" si="97"/>
        <v>1.0784991420222066E-05</v>
      </c>
      <c r="N88" s="11">
        <v>26975</v>
      </c>
      <c r="O88" s="9">
        <f t="shared" si="98"/>
        <v>3.0483349002639216E-05</v>
      </c>
      <c r="P88" s="13">
        <v>30125</v>
      </c>
      <c r="Q88" s="14">
        <f t="shared" si="99"/>
        <v>2.9546812901006025E-05</v>
      </c>
      <c r="R88" s="15">
        <v>10400</v>
      </c>
      <c r="S88" s="9">
        <f t="shared" si="100"/>
        <v>9.699476917335542E-06</v>
      </c>
      <c r="T88" s="15">
        <v>92389.92</v>
      </c>
      <c r="U88" s="16">
        <f t="shared" si="101"/>
        <v>8.500815420400956E-05</v>
      </c>
      <c r="V88" s="15">
        <v>47242.01</v>
      </c>
      <c r="W88" s="16">
        <f t="shared" si="102"/>
        <v>4.4732840635234204E-05</v>
      </c>
      <c r="X88" s="15">
        <v>82200.18</v>
      </c>
      <c r="Y88" s="16">
        <f t="shared" si="103"/>
        <v>7.405585118994181E-05</v>
      </c>
      <c r="Z88" s="17">
        <v>82259.36</v>
      </c>
      <c r="AA88" s="9">
        <f t="shared" si="104"/>
        <v>6.988148526091285E-05</v>
      </c>
      <c r="AB88" s="17">
        <v>89080.46</v>
      </c>
      <c r="AC88" s="14">
        <f t="shared" si="105"/>
        <v>7.299777034074625E-05</v>
      </c>
      <c r="AD88" s="17">
        <v>35000</v>
      </c>
      <c r="AE88" s="14">
        <f t="shared" si="106"/>
        <v>2.869468943391789E-05</v>
      </c>
      <c r="AF88" s="17">
        <v>30000</v>
      </c>
      <c r="AG88" s="14">
        <f t="shared" si="107"/>
        <v>2.3057812775883848E-05</v>
      </c>
      <c r="AH88" s="17">
        <v>112180</v>
      </c>
      <c r="AI88" s="14">
        <f t="shared" si="108"/>
        <v>8.170849424634303E-05</v>
      </c>
      <c r="AJ88" s="17">
        <v>40500</v>
      </c>
      <c r="AK88" s="14">
        <f t="shared" si="109"/>
        <v>3.077046232808518E-05</v>
      </c>
      <c r="AL88" s="17">
        <v>43250</v>
      </c>
      <c r="AM88" s="14">
        <f t="shared" si="110"/>
        <v>3.425599086127452E-05</v>
      </c>
      <c r="AN88" s="17">
        <v>18490.82</v>
      </c>
      <c r="AO88" s="14">
        <f t="shared" si="111"/>
        <v>1.5219915471431558E-05</v>
      </c>
    </row>
    <row r="89" spans="1:41" ht="12.75">
      <c r="A89" s="6" t="s">
        <v>137</v>
      </c>
      <c r="B89" s="6" t="s">
        <v>117</v>
      </c>
      <c r="C89" s="7" t="s">
        <v>138</v>
      </c>
      <c r="D89" s="60">
        <v>84346</v>
      </c>
      <c r="E89" s="9">
        <f t="shared" si="93"/>
        <v>9.295856348705308E-05</v>
      </c>
      <c r="F89" s="58">
        <v>0</v>
      </c>
      <c r="G89" s="9">
        <f t="shared" si="94"/>
        <v>0</v>
      </c>
      <c r="H89" s="8">
        <v>0</v>
      </c>
      <c r="I89" s="9">
        <f t="shared" si="95"/>
        <v>0</v>
      </c>
      <c r="J89" s="8">
        <v>0</v>
      </c>
      <c r="K89" s="10">
        <f t="shared" si="96"/>
        <v>0</v>
      </c>
      <c r="L89" s="11">
        <v>0</v>
      </c>
      <c r="M89" s="12">
        <f t="shared" si="97"/>
        <v>0</v>
      </c>
      <c r="N89" s="11">
        <v>0</v>
      </c>
      <c r="O89" s="9">
        <f t="shared" si="98"/>
        <v>0</v>
      </c>
      <c r="P89" s="13">
        <v>52042</v>
      </c>
      <c r="Q89" s="14">
        <f t="shared" si="99"/>
        <v>5.104316139399686E-05</v>
      </c>
      <c r="R89" s="15">
        <v>28300.29</v>
      </c>
      <c r="S89" s="9">
        <f t="shared" si="100"/>
        <v>2.6394039385471333E-05</v>
      </c>
      <c r="T89" s="15">
        <v>29433.71</v>
      </c>
      <c r="U89" s="16">
        <f t="shared" si="101"/>
        <v>2.7082016722994218E-05</v>
      </c>
      <c r="V89" s="15">
        <v>16869</v>
      </c>
      <c r="W89" s="16">
        <f t="shared" si="102"/>
        <v>1.5973035200571815E-05</v>
      </c>
      <c r="X89" s="15">
        <v>0</v>
      </c>
      <c r="Y89" s="16">
        <f t="shared" si="103"/>
        <v>0</v>
      </c>
      <c r="Z89" s="17">
        <v>0</v>
      </c>
      <c r="AA89" s="9">
        <f t="shared" si="104"/>
        <v>0</v>
      </c>
      <c r="AB89" s="17">
        <v>76427</v>
      </c>
      <c r="AC89" s="14">
        <f t="shared" si="105"/>
        <v>6.262878069817123E-05</v>
      </c>
      <c r="AD89" s="17">
        <v>5036</v>
      </c>
      <c r="AE89" s="14">
        <f t="shared" si="106"/>
        <v>4.128755885406014E-06</v>
      </c>
      <c r="AF89" s="17">
        <v>5954</v>
      </c>
      <c r="AG89" s="14">
        <f t="shared" si="107"/>
        <v>4.5762072422537475E-06</v>
      </c>
      <c r="AH89" s="17">
        <v>1800</v>
      </c>
      <c r="AI89" s="14">
        <f t="shared" si="108"/>
        <v>1.3110651599520186E-06</v>
      </c>
      <c r="AJ89" s="17">
        <v>0</v>
      </c>
      <c r="AK89" s="14">
        <f t="shared" si="109"/>
        <v>0</v>
      </c>
      <c r="AL89" s="17">
        <v>0</v>
      </c>
      <c r="AM89" s="14">
        <f t="shared" si="110"/>
        <v>0</v>
      </c>
      <c r="AN89" s="17">
        <v>0</v>
      </c>
      <c r="AO89" s="14">
        <f t="shared" si="111"/>
        <v>0</v>
      </c>
    </row>
    <row r="90" spans="1:41" ht="12.75">
      <c r="A90" s="6" t="s">
        <v>139</v>
      </c>
      <c r="B90" s="6" t="s">
        <v>117</v>
      </c>
      <c r="C90" s="7" t="s">
        <v>140</v>
      </c>
      <c r="D90" s="60">
        <v>905598.2</v>
      </c>
      <c r="E90" s="9">
        <f t="shared" si="93"/>
        <v>0.0009980687616302018</v>
      </c>
      <c r="F90" s="58">
        <v>919526.57</v>
      </c>
      <c r="G90" s="9">
        <f t="shared" si="94"/>
        <v>0.0010570063986702846</v>
      </c>
      <c r="H90" s="8">
        <v>620744.44</v>
      </c>
      <c r="I90" s="9">
        <f t="shared" si="95"/>
        <v>0.000720082323914551</v>
      </c>
      <c r="J90" s="8">
        <v>27036.42</v>
      </c>
      <c r="K90" s="10">
        <f t="shared" si="96"/>
        <v>3.127353606018947E-05</v>
      </c>
      <c r="L90" s="11">
        <v>182900.38</v>
      </c>
      <c r="M90" s="12">
        <f t="shared" si="97"/>
        <v>0.0002191754476728173</v>
      </c>
      <c r="N90" s="11">
        <v>36199.25</v>
      </c>
      <c r="O90" s="9">
        <f t="shared" si="98"/>
        <v>4.0907298290409185E-05</v>
      </c>
      <c r="P90" s="13">
        <v>242179.96</v>
      </c>
      <c r="Q90" s="14">
        <f t="shared" si="99"/>
        <v>0.0002375318163151244</v>
      </c>
      <c r="R90" s="15">
        <v>276408.5</v>
      </c>
      <c r="S90" s="9">
        <f t="shared" si="100"/>
        <v>0.00025779017937551356</v>
      </c>
      <c r="T90" s="15">
        <v>496783.55</v>
      </c>
      <c r="U90" s="16">
        <f t="shared" si="101"/>
        <v>0.00045709155960320445</v>
      </c>
      <c r="V90" s="15">
        <v>180399.24</v>
      </c>
      <c r="W90" s="16">
        <f t="shared" si="102"/>
        <v>0.00017081767802930837</v>
      </c>
      <c r="X90" s="15">
        <v>475469.17</v>
      </c>
      <c r="Y90" s="16">
        <f t="shared" si="103"/>
        <v>0.00042836006075564734</v>
      </c>
      <c r="Z90" s="17">
        <v>531958.6</v>
      </c>
      <c r="AA90" s="9">
        <f t="shared" si="104"/>
        <v>0.0004519127922380606</v>
      </c>
      <c r="AB90" s="17">
        <v>964566.96</v>
      </c>
      <c r="AC90" s="14">
        <f t="shared" si="105"/>
        <v>0.0007904229213045349</v>
      </c>
      <c r="AD90" s="17">
        <v>45023</v>
      </c>
      <c r="AE90" s="14">
        <f t="shared" si="106"/>
        <v>3.691202863952243E-05</v>
      </c>
      <c r="AF90" s="17">
        <v>1208034.89</v>
      </c>
      <c r="AG90" s="14">
        <f t="shared" si="107"/>
        <v>0.0009284880773451811</v>
      </c>
      <c r="AH90" s="17">
        <v>380994.11</v>
      </c>
      <c r="AI90" s="14">
        <f t="shared" si="108"/>
        <v>0.00027750450209329276</v>
      </c>
      <c r="AJ90" s="17">
        <v>154811</v>
      </c>
      <c r="AK90" s="14">
        <f t="shared" si="109"/>
        <v>0.00011761990230798012</v>
      </c>
      <c r="AL90" s="17">
        <v>280295.37</v>
      </c>
      <c r="AM90" s="14">
        <f t="shared" si="110"/>
        <v>0.00022200683544919213</v>
      </c>
      <c r="AN90" s="17">
        <v>752298</v>
      </c>
      <c r="AO90" s="14">
        <f t="shared" si="111"/>
        <v>0.0006192214282182737</v>
      </c>
    </row>
    <row r="91" spans="1:41" ht="12.75">
      <c r="A91" s="6" t="s">
        <v>141</v>
      </c>
      <c r="B91" s="6" t="s">
        <v>117</v>
      </c>
      <c r="C91" s="7" t="s">
        <v>142</v>
      </c>
      <c r="D91" s="60">
        <v>175280.56</v>
      </c>
      <c r="E91" s="9">
        <f t="shared" si="93"/>
        <v>0.00019317844432227037</v>
      </c>
      <c r="F91" s="58">
        <v>100871.66</v>
      </c>
      <c r="G91" s="9">
        <f t="shared" si="94"/>
        <v>0.00011595313669347631</v>
      </c>
      <c r="H91" s="8">
        <v>95142.91</v>
      </c>
      <c r="I91" s="9">
        <f t="shared" si="95"/>
        <v>0.00011036865305920902</v>
      </c>
      <c r="J91" s="8">
        <v>165537.41</v>
      </c>
      <c r="K91" s="10">
        <f t="shared" si="96"/>
        <v>0.00019148023891274696</v>
      </c>
      <c r="L91" s="11">
        <v>236934.67</v>
      </c>
      <c r="M91" s="12">
        <f t="shared" si="97"/>
        <v>0.0002839264870114608</v>
      </c>
      <c r="N91" s="11">
        <v>403361.92</v>
      </c>
      <c r="O91" s="9">
        <f t="shared" si="98"/>
        <v>0.00045582287976773456</v>
      </c>
      <c r="P91" s="13">
        <v>611735.17</v>
      </c>
      <c r="Q91" s="14">
        <f t="shared" si="99"/>
        <v>0.0005999941780234063</v>
      </c>
      <c r="R91" s="15">
        <v>547340.05</v>
      </c>
      <c r="S91" s="9">
        <f t="shared" si="100"/>
        <v>0.0005104723250873348</v>
      </c>
      <c r="T91" s="15">
        <v>317125.48</v>
      </c>
      <c r="U91" s="16">
        <f t="shared" si="101"/>
        <v>0.0002917878022392545</v>
      </c>
      <c r="V91" s="15">
        <v>1230150.75</v>
      </c>
      <c r="W91" s="16">
        <f t="shared" si="102"/>
        <v>0.0011648136363601766</v>
      </c>
      <c r="X91" s="15">
        <v>1189264.8</v>
      </c>
      <c r="Y91" s="16">
        <f t="shared" si="103"/>
        <v>0.0010714333843823204</v>
      </c>
      <c r="Z91" s="17">
        <v>1284707.15</v>
      </c>
      <c r="AA91" s="9">
        <f t="shared" si="104"/>
        <v>0.001091392441751484</v>
      </c>
      <c r="AB91" s="17">
        <v>1232021.74</v>
      </c>
      <c r="AC91" s="14">
        <f t="shared" si="105"/>
        <v>0.001009591104843044</v>
      </c>
      <c r="AD91" s="17">
        <v>1494258.03</v>
      </c>
      <c r="AE91" s="14">
        <f t="shared" si="106"/>
        <v>0.001225064860142513</v>
      </c>
      <c r="AF91" s="17">
        <v>1100323.53</v>
      </c>
      <c r="AG91" s="14">
        <f t="shared" si="107"/>
        <v>0.0008457017982546538</v>
      </c>
      <c r="AH91" s="17">
        <v>1489539.84</v>
      </c>
      <c r="AI91" s="14">
        <f t="shared" si="108"/>
        <v>0.0010849354381025024</v>
      </c>
      <c r="AJ91" s="17">
        <v>970401</v>
      </c>
      <c r="AK91" s="14">
        <f t="shared" si="109"/>
        <v>0.0007372762324354614</v>
      </c>
      <c r="AL91" s="17">
        <v>217463.19</v>
      </c>
      <c r="AM91" s="14">
        <f t="shared" si="110"/>
        <v>0.00017224085663129722</v>
      </c>
      <c r="AN91" s="17">
        <v>199162.44</v>
      </c>
      <c r="AO91" s="14">
        <f t="shared" si="111"/>
        <v>0.00016393191334316485</v>
      </c>
    </row>
    <row r="92" spans="1:41" ht="12.75">
      <c r="A92" s="6" t="s">
        <v>143</v>
      </c>
      <c r="B92" s="6" t="s">
        <v>117</v>
      </c>
      <c r="C92" s="7" t="s">
        <v>144</v>
      </c>
      <c r="D92" s="60">
        <v>0</v>
      </c>
      <c r="E92" s="9">
        <f t="shared" si="93"/>
        <v>0</v>
      </c>
      <c r="F92" s="58">
        <v>445785.5</v>
      </c>
      <c r="G92" s="9">
        <f t="shared" si="94"/>
        <v>0.0005124355742482049</v>
      </c>
      <c r="H92" s="8">
        <v>30000</v>
      </c>
      <c r="I92" s="9">
        <f t="shared" si="95"/>
        <v>3.4800907306453735E-05</v>
      </c>
      <c r="J92" s="8">
        <v>0</v>
      </c>
      <c r="K92" s="10">
        <f t="shared" si="96"/>
        <v>0</v>
      </c>
      <c r="L92" s="11">
        <v>46931.68</v>
      </c>
      <c r="M92" s="12">
        <f t="shared" si="97"/>
        <v>5.6239751792956394E-05</v>
      </c>
      <c r="N92" s="11">
        <v>127459</v>
      </c>
      <c r="O92" s="9">
        <f t="shared" si="98"/>
        <v>0.00014403622541343437</v>
      </c>
      <c r="P92" s="13">
        <v>111244</v>
      </c>
      <c r="Q92" s="14">
        <f t="shared" si="99"/>
        <v>0.00010910890138952744</v>
      </c>
      <c r="R92" s="15">
        <v>75727</v>
      </c>
      <c r="S92" s="9">
        <f t="shared" si="100"/>
        <v>7.062618158837198E-05</v>
      </c>
      <c r="T92" s="15">
        <v>39881</v>
      </c>
      <c r="U92" s="16">
        <f t="shared" si="101"/>
        <v>3.6694589602524875E-05</v>
      </c>
      <c r="V92" s="15">
        <v>286326</v>
      </c>
      <c r="W92" s="16">
        <f t="shared" si="102"/>
        <v>0.0002711183399631825</v>
      </c>
      <c r="X92" s="15">
        <v>210644</v>
      </c>
      <c r="Y92" s="16">
        <f t="shared" si="103"/>
        <v>0.00018977355910965285</v>
      </c>
      <c r="Z92" s="17">
        <v>125165</v>
      </c>
      <c r="AA92" s="9">
        <f t="shared" si="104"/>
        <v>0.00010633095252238964</v>
      </c>
      <c r="AB92" s="17">
        <v>0</v>
      </c>
      <c r="AC92" s="14">
        <f t="shared" si="105"/>
        <v>0</v>
      </c>
      <c r="AD92" s="17">
        <v>27981</v>
      </c>
      <c r="AE92" s="14">
        <f t="shared" si="106"/>
        <v>2.2940174430013043E-05</v>
      </c>
      <c r="AF92" s="17">
        <v>258084</v>
      </c>
      <c r="AG92" s="14">
        <f t="shared" si="107"/>
        <v>0.00019836175174837355</v>
      </c>
      <c r="AH92" s="17">
        <v>155268</v>
      </c>
      <c r="AI92" s="14">
        <f t="shared" si="108"/>
        <v>0.00011309248069746112</v>
      </c>
      <c r="AJ92" s="17">
        <v>427811</v>
      </c>
      <c r="AK92" s="14">
        <f t="shared" si="109"/>
        <v>0.00032503561133433205</v>
      </c>
      <c r="AL92" s="17">
        <v>360787.05</v>
      </c>
      <c r="AM92" s="14">
        <f t="shared" si="110"/>
        <v>0.00028575995115991197</v>
      </c>
      <c r="AN92" s="17">
        <v>10676</v>
      </c>
      <c r="AO92" s="14">
        <f t="shared" si="111"/>
        <v>8.787485767153826E-06</v>
      </c>
    </row>
    <row r="93" spans="1:41" ht="12.75">
      <c r="A93" s="6" t="s">
        <v>145</v>
      </c>
      <c r="B93" s="6" t="s">
        <v>117</v>
      </c>
      <c r="C93" s="7" t="s">
        <v>146</v>
      </c>
      <c r="D93" s="60">
        <v>10284.53</v>
      </c>
      <c r="E93" s="9">
        <f t="shared" si="93"/>
        <v>1.1334682556843265E-05</v>
      </c>
      <c r="F93" s="58">
        <v>86478.34</v>
      </c>
      <c r="G93" s="9">
        <f t="shared" si="94"/>
        <v>9.940784933097085E-05</v>
      </c>
      <c r="H93" s="8">
        <v>375056.74</v>
      </c>
      <c r="I93" s="9">
        <f t="shared" si="95"/>
        <v>0.0004350771614466907</v>
      </c>
      <c r="J93" s="8">
        <v>630471.27</v>
      </c>
      <c r="K93" s="10">
        <f t="shared" si="96"/>
        <v>0.0007292779886263957</v>
      </c>
      <c r="L93" s="11">
        <v>86053.81</v>
      </c>
      <c r="M93" s="12">
        <f t="shared" si="97"/>
        <v>0.0001031210669474911</v>
      </c>
      <c r="N93" s="11">
        <v>57655.08</v>
      </c>
      <c r="O93" s="9">
        <f t="shared" si="98"/>
        <v>6.515365803206985E-05</v>
      </c>
      <c r="P93" s="13">
        <v>69126.42</v>
      </c>
      <c r="Q93" s="14">
        <f t="shared" si="99"/>
        <v>6.779968126992069E-05</v>
      </c>
      <c r="R93" s="15">
        <v>61417</v>
      </c>
      <c r="S93" s="9">
        <f t="shared" si="100"/>
        <v>5.728007440692279E-05</v>
      </c>
      <c r="T93" s="15">
        <v>28618</v>
      </c>
      <c r="U93" s="16">
        <f t="shared" si="101"/>
        <v>2.6331480284974222E-05</v>
      </c>
      <c r="V93" s="15">
        <v>0</v>
      </c>
      <c r="W93" s="16">
        <f t="shared" si="102"/>
        <v>0</v>
      </c>
      <c r="X93" s="15">
        <v>648930.91</v>
      </c>
      <c r="Y93" s="16">
        <f t="shared" si="103"/>
        <v>0.0005846353487731235</v>
      </c>
      <c r="Z93" s="17">
        <v>235665</v>
      </c>
      <c r="AA93" s="9">
        <f t="shared" si="104"/>
        <v>0.00020020360265400833</v>
      </c>
      <c r="AB93" s="17">
        <v>300000</v>
      </c>
      <c r="AC93" s="14">
        <f t="shared" si="105"/>
        <v>0.00024583765173893213</v>
      </c>
      <c r="AD93" s="17">
        <v>5619</v>
      </c>
      <c r="AE93" s="14">
        <f t="shared" si="106"/>
        <v>4.6067274265481324E-06</v>
      </c>
      <c r="AF93" s="17">
        <v>291095</v>
      </c>
      <c r="AG93" s="14">
        <f t="shared" si="107"/>
        <v>0.00022373380033319695</v>
      </c>
      <c r="AH93" s="17">
        <v>12674</v>
      </c>
      <c r="AI93" s="14">
        <f t="shared" si="108"/>
        <v>9.231355465128825E-06</v>
      </c>
      <c r="AJ93" s="17">
        <v>96375</v>
      </c>
      <c r="AK93" s="14">
        <f t="shared" si="109"/>
        <v>7.322230387331381E-05</v>
      </c>
      <c r="AL93" s="17">
        <v>706726</v>
      </c>
      <c r="AM93" s="14">
        <f t="shared" si="110"/>
        <v>0.0005597595236398866</v>
      </c>
      <c r="AN93" s="17">
        <v>30149</v>
      </c>
      <c r="AO93" s="14">
        <f t="shared" si="111"/>
        <v>2.4815840051884668E-05</v>
      </c>
    </row>
    <row r="94" spans="1:41" ht="12.75">
      <c r="A94" s="6" t="s">
        <v>147</v>
      </c>
      <c r="B94" s="6" t="s">
        <v>117</v>
      </c>
      <c r="C94" s="7" t="s">
        <v>148</v>
      </c>
      <c r="D94" s="60">
        <v>0</v>
      </c>
      <c r="E94" s="9">
        <f t="shared" si="93"/>
        <v>0</v>
      </c>
      <c r="F94" s="58">
        <v>127.5</v>
      </c>
      <c r="G94" s="9">
        <f t="shared" si="94"/>
        <v>1.465627206731626E-07</v>
      </c>
      <c r="H94" s="8">
        <v>1830</v>
      </c>
      <c r="I94" s="9">
        <f t="shared" si="95"/>
        <v>2.122855345693678E-06</v>
      </c>
      <c r="J94" s="8">
        <v>0</v>
      </c>
      <c r="K94" s="10">
        <f t="shared" si="96"/>
        <v>0</v>
      </c>
      <c r="L94" s="11">
        <v>1360</v>
      </c>
      <c r="M94" s="12">
        <f t="shared" si="97"/>
        <v>1.6297320368335566E-06</v>
      </c>
      <c r="N94" s="11">
        <v>0</v>
      </c>
      <c r="O94" s="9">
        <f t="shared" si="98"/>
        <v>0</v>
      </c>
      <c r="P94" s="13">
        <v>0</v>
      </c>
      <c r="Q94" s="14">
        <f t="shared" si="99"/>
        <v>0</v>
      </c>
      <c r="R94" s="15">
        <v>0</v>
      </c>
      <c r="S94" s="9">
        <f t="shared" si="100"/>
        <v>0</v>
      </c>
      <c r="T94" s="15">
        <v>0</v>
      </c>
      <c r="U94" s="16">
        <f t="shared" si="101"/>
        <v>0</v>
      </c>
      <c r="V94" s="15">
        <v>6500</v>
      </c>
      <c r="W94" s="16">
        <f t="shared" si="102"/>
        <v>6.154764882548865E-06</v>
      </c>
      <c r="X94" s="15">
        <v>4500</v>
      </c>
      <c r="Y94" s="16">
        <f t="shared" si="103"/>
        <v>4.054143559718946E-06</v>
      </c>
      <c r="Z94" s="17">
        <v>265</v>
      </c>
      <c r="AA94" s="9">
        <f t="shared" si="104"/>
        <v>2.251244550667779E-07</v>
      </c>
      <c r="AB94" s="17">
        <v>1745</v>
      </c>
      <c r="AC94" s="14">
        <f t="shared" si="105"/>
        <v>1.4299556742814553E-06</v>
      </c>
      <c r="AD94" s="17">
        <v>66362</v>
      </c>
      <c r="AE94" s="14">
        <f t="shared" si="106"/>
        <v>5.44067708632474E-05</v>
      </c>
      <c r="AF94" s="17">
        <v>81616</v>
      </c>
      <c r="AG94" s="14">
        <f t="shared" si="107"/>
        <v>6.27295482505512E-05</v>
      </c>
      <c r="AH94" s="17">
        <v>43774</v>
      </c>
      <c r="AI94" s="14">
        <f t="shared" si="108"/>
        <v>3.188364795096648E-05</v>
      </c>
      <c r="AJ94" s="17">
        <v>22523</v>
      </c>
      <c r="AK94" s="14">
        <f t="shared" si="109"/>
        <v>1.7112175876925E-05</v>
      </c>
      <c r="AL94" s="17">
        <v>9670</v>
      </c>
      <c r="AM94" s="14">
        <f t="shared" si="110"/>
        <v>7.65908512435895E-06</v>
      </c>
      <c r="AN94" s="17">
        <v>0</v>
      </c>
      <c r="AO94" s="14">
        <f t="shared" si="111"/>
        <v>0</v>
      </c>
    </row>
    <row r="95" spans="1:41" ht="12.75">
      <c r="A95" s="6" t="s">
        <v>149</v>
      </c>
      <c r="B95" s="6" t="s">
        <v>117</v>
      </c>
      <c r="C95" s="7" t="s">
        <v>150</v>
      </c>
      <c r="D95" s="60">
        <v>186931.72</v>
      </c>
      <c r="E95" s="9">
        <f t="shared" si="93"/>
        <v>0.00020601930336191439</v>
      </c>
      <c r="F95" s="58">
        <v>152723</v>
      </c>
      <c r="G95" s="9">
        <f t="shared" si="94"/>
        <v>0.0001755568501126856</v>
      </c>
      <c r="H95" s="8">
        <v>275004.37</v>
      </c>
      <c r="I95" s="9">
        <f t="shared" si="95"/>
        <v>0.00031901338630799025</v>
      </c>
      <c r="J95" s="8">
        <v>946323.58</v>
      </c>
      <c r="K95" s="10">
        <f t="shared" si="96"/>
        <v>0.0010946303025229523</v>
      </c>
      <c r="L95" s="11">
        <v>736360.37</v>
      </c>
      <c r="M95" s="12">
        <f t="shared" si="97"/>
        <v>0.0008824044747379496</v>
      </c>
      <c r="N95" s="11">
        <v>751410.47</v>
      </c>
      <c r="O95" s="9">
        <f t="shared" si="98"/>
        <v>0.0008491383726134259</v>
      </c>
      <c r="P95" s="13">
        <v>1001996.69</v>
      </c>
      <c r="Q95" s="14">
        <f t="shared" si="99"/>
        <v>0.000982765434916426</v>
      </c>
      <c r="R95" s="15">
        <v>1176807.89</v>
      </c>
      <c r="S95" s="9">
        <f t="shared" si="100"/>
        <v>0.0010975404774224368</v>
      </c>
      <c r="T95" s="15">
        <v>816576.87</v>
      </c>
      <c r="U95" s="16">
        <f t="shared" si="101"/>
        <v>0.0007513340468785714</v>
      </c>
      <c r="V95" s="15">
        <v>1630935.02</v>
      </c>
      <c r="W95" s="16">
        <f t="shared" si="102"/>
        <v>0.001544311013356174</v>
      </c>
      <c r="X95" s="15">
        <v>733964.24</v>
      </c>
      <c r="Y95" s="16">
        <f t="shared" si="103"/>
        <v>0.0006612436437022247</v>
      </c>
      <c r="Z95" s="17">
        <v>437867.04</v>
      </c>
      <c r="AA95" s="9">
        <f t="shared" si="104"/>
        <v>0.0003719795425347284</v>
      </c>
      <c r="AB95" s="17">
        <v>1051365.01</v>
      </c>
      <c r="AC95" s="14">
        <f t="shared" si="105"/>
        <v>0.0008615503505962631</v>
      </c>
      <c r="AD95" s="17">
        <v>0</v>
      </c>
      <c r="AE95" s="14">
        <f t="shared" si="106"/>
        <v>0</v>
      </c>
      <c r="AF95" s="17">
        <v>0</v>
      </c>
      <c r="AG95" s="14">
        <f t="shared" si="107"/>
        <v>0</v>
      </c>
      <c r="AH95" s="17">
        <v>0</v>
      </c>
      <c r="AI95" s="14">
        <f t="shared" si="108"/>
        <v>0</v>
      </c>
      <c r="AJ95" s="17">
        <v>28378</v>
      </c>
      <c r="AK95" s="14">
        <f t="shared" si="109"/>
        <v>2.156059703571361E-05</v>
      </c>
      <c r="AL95" s="17">
        <v>55000</v>
      </c>
      <c r="AM95" s="14">
        <f t="shared" si="110"/>
        <v>4.3562531731100544E-05</v>
      </c>
      <c r="AN95" s="17">
        <v>339</v>
      </c>
      <c r="AO95" s="14">
        <f t="shared" si="111"/>
        <v>2.7903312805031354E-07</v>
      </c>
    </row>
    <row r="96" spans="1:41" ht="12.75">
      <c r="A96" s="6" t="s">
        <v>151</v>
      </c>
      <c r="B96" s="6" t="s">
        <v>117</v>
      </c>
      <c r="C96" s="7" t="s">
        <v>152</v>
      </c>
      <c r="D96" s="60">
        <v>1202487.37</v>
      </c>
      <c r="E96" s="9">
        <f t="shared" si="93"/>
        <v>0.0013252732616428106</v>
      </c>
      <c r="F96" s="58">
        <v>379331.71</v>
      </c>
      <c r="G96" s="9">
        <f t="shared" si="94"/>
        <v>0.00043604617611924017</v>
      </c>
      <c r="H96" s="8">
        <v>484285.4</v>
      </c>
      <c r="I96" s="9">
        <f t="shared" si="95"/>
        <v>0.0005617857105089624</v>
      </c>
      <c r="J96" s="8">
        <v>685012.4</v>
      </c>
      <c r="K96" s="10">
        <f t="shared" si="96"/>
        <v>0.0007923667406068163</v>
      </c>
      <c r="L96" s="11">
        <v>421797.67</v>
      </c>
      <c r="M96" s="12">
        <f t="shared" si="97"/>
        <v>0.0005054538057799621</v>
      </c>
      <c r="N96" s="11">
        <v>469517.26</v>
      </c>
      <c r="O96" s="9">
        <f t="shared" si="98"/>
        <v>0.0005305823354714698</v>
      </c>
      <c r="P96" s="13">
        <v>432857.18</v>
      </c>
      <c r="Q96" s="14">
        <f t="shared" si="99"/>
        <v>0.00042454938125533896</v>
      </c>
      <c r="R96" s="15">
        <v>143163.63</v>
      </c>
      <c r="S96" s="9">
        <f t="shared" si="100"/>
        <v>0.00013352041582566983</v>
      </c>
      <c r="T96" s="15">
        <v>400360.36</v>
      </c>
      <c r="U96" s="16">
        <f t="shared" si="101"/>
        <v>0.00036837238542963103</v>
      </c>
      <c r="V96" s="15">
        <v>415748.29</v>
      </c>
      <c r="W96" s="16">
        <f t="shared" si="102"/>
        <v>0.0003936666115802679</v>
      </c>
      <c r="X96" s="15">
        <v>786363.07</v>
      </c>
      <c r="Y96" s="16">
        <f t="shared" si="103"/>
        <v>0.0007084508390758486</v>
      </c>
      <c r="Z96" s="17">
        <v>771287.77</v>
      </c>
      <c r="AA96" s="9">
        <f t="shared" si="104"/>
        <v>0.000655229203475171</v>
      </c>
      <c r="AB96" s="17">
        <v>979786.63</v>
      </c>
      <c r="AC96" s="14">
        <f t="shared" si="105"/>
        <v>0.0008028948144146732</v>
      </c>
      <c r="AD96" s="17">
        <v>730767.62</v>
      </c>
      <c r="AE96" s="14">
        <f t="shared" si="106"/>
        <v>0.0005991185686932378</v>
      </c>
      <c r="AF96" s="17">
        <v>904377.65</v>
      </c>
      <c r="AG96" s="14">
        <f t="shared" si="107"/>
        <v>0.0006950990177464604</v>
      </c>
      <c r="AH96" s="17">
        <v>575574.82</v>
      </c>
      <c r="AI96" s="14">
        <f t="shared" si="108"/>
        <v>0.0004192311630264746</v>
      </c>
      <c r="AJ96" s="17">
        <v>393349.26</v>
      </c>
      <c r="AK96" s="14">
        <f t="shared" si="109"/>
        <v>0.0002988528046076588</v>
      </c>
      <c r="AL96" s="17">
        <v>176933.6</v>
      </c>
      <c r="AM96" s="14">
        <f t="shared" si="110"/>
        <v>0.0001401395557145064</v>
      </c>
      <c r="AN96" s="17">
        <v>470177.04</v>
      </c>
      <c r="AO96" s="14">
        <f t="shared" si="111"/>
        <v>0.000387005811824889</v>
      </c>
    </row>
    <row r="97" spans="1:41" ht="21">
      <c r="A97" s="6" t="s">
        <v>153</v>
      </c>
      <c r="B97" s="6" t="s">
        <v>117</v>
      </c>
      <c r="C97" s="7" t="s">
        <v>154</v>
      </c>
      <c r="D97" s="60">
        <v>0</v>
      </c>
      <c r="E97" s="9">
        <f t="shared" si="93"/>
        <v>0</v>
      </c>
      <c r="F97" s="58">
        <v>0</v>
      </c>
      <c r="G97" s="9">
        <f t="shared" si="94"/>
        <v>0</v>
      </c>
      <c r="H97" s="8">
        <v>0</v>
      </c>
      <c r="I97" s="9">
        <f t="shared" si="95"/>
        <v>0</v>
      </c>
      <c r="J97" s="8">
        <v>198410</v>
      </c>
      <c r="K97" s="10">
        <f t="shared" si="96"/>
        <v>0.0002295045826963109</v>
      </c>
      <c r="L97" s="11">
        <v>21590</v>
      </c>
      <c r="M97" s="12">
        <f t="shared" si="97"/>
        <v>2.5871996084732712E-05</v>
      </c>
      <c r="N97" s="11">
        <v>0</v>
      </c>
      <c r="O97" s="9">
        <f t="shared" si="98"/>
        <v>0</v>
      </c>
      <c r="P97" s="13">
        <v>25000</v>
      </c>
      <c r="Q97" s="14">
        <f t="shared" si="99"/>
        <v>2.4520176681332798E-05</v>
      </c>
      <c r="R97" s="15">
        <v>455000</v>
      </c>
      <c r="S97" s="9">
        <f t="shared" si="100"/>
        <v>0.00042435211513342994</v>
      </c>
      <c r="T97" s="15">
        <v>1720</v>
      </c>
      <c r="U97" s="16">
        <f t="shared" si="101"/>
        <v>1.5825755150658908E-06</v>
      </c>
      <c r="V97" s="15">
        <v>36863</v>
      </c>
      <c r="W97" s="16">
        <f t="shared" si="102"/>
        <v>3.490509197929212E-05</v>
      </c>
      <c r="X97" s="15">
        <v>21417</v>
      </c>
      <c r="Y97" s="16">
        <f t="shared" si="103"/>
        <v>1.929502058188904E-05</v>
      </c>
      <c r="Z97" s="17">
        <v>0</v>
      </c>
      <c r="AA97" s="9">
        <f t="shared" si="104"/>
        <v>0</v>
      </c>
      <c r="AB97" s="17">
        <v>0</v>
      </c>
      <c r="AC97" s="14">
        <f t="shared" si="105"/>
        <v>0</v>
      </c>
      <c r="AD97" s="17">
        <v>1208.47</v>
      </c>
      <c r="AE97" s="14">
        <f t="shared" si="106"/>
        <v>9.907620382916214E-07</v>
      </c>
      <c r="AF97" s="17">
        <v>7921.43</v>
      </c>
      <c r="AG97" s="14">
        <f t="shared" si="107"/>
        <v>6.088361661908986E-06</v>
      </c>
      <c r="AH97" s="17">
        <v>0</v>
      </c>
      <c r="AI97" s="14">
        <f t="shared" si="108"/>
        <v>0</v>
      </c>
      <c r="AJ97" s="17">
        <v>150000</v>
      </c>
      <c r="AK97" s="14">
        <f t="shared" si="109"/>
        <v>0.00011396467528920436</v>
      </c>
      <c r="AL97" s="17">
        <v>0</v>
      </c>
      <c r="AM97" s="14">
        <f t="shared" si="110"/>
        <v>0</v>
      </c>
      <c r="AN97" s="17">
        <v>6979</v>
      </c>
      <c r="AO97" s="14">
        <f t="shared" si="111"/>
        <v>5.744460768917812E-06</v>
      </c>
    </row>
    <row r="98" spans="1:40" ht="12.75">
      <c r="A98" s="6" t="s">
        <v>224</v>
      </c>
      <c r="B98" s="6" t="s">
        <v>117</v>
      </c>
      <c r="C98" s="40" t="s">
        <v>227</v>
      </c>
      <c r="D98" s="60">
        <v>0</v>
      </c>
      <c r="E98" s="9">
        <f t="shared" si="93"/>
        <v>0</v>
      </c>
      <c r="F98" s="58">
        <v>13121</v>
      </c>
      <c r="G98" s="9">
        <f t="shared" si="94"/>
        <v>1.5082740846686795E-05</v>
      </c>
      <c r="H98" s="8">
        <v>31740</v>
      </c>
      <c r="I98" s="9">
        <f t="shared" si="95"/>
        <v>3.681935993022805E-05</v>
      </c>
      <c r="J98" s="8">
        <v>27788</v>
      </c>
      <c r="K98" s="10">
        <f t="shared" si="96"/>
        <v>3.214290279706208E-05</v>
      </c>
      <c r="L98" s="11">
        <v>18139</v>
      </c>
      <c r="M98" s="12">
        <f t="shared" si="97"/>
        <v>2.173655104126756E-05</v>
      </c>
      <c r="N98" s="11"/>
      <c r="O98" s="9"/>
      <c r="P98" s="13"/>
      <c r="Q98" s="14"/>
      <c r="R98" s="15"/>
      <c r="S98" s="9"/>
      <c r="T98" s="15"/>
      <c r="U98" s="16"/>
      <c r="V98" s="15"/>
      <c r="W98" s="16"/>
      <c r="X98" s="15"/>
      <c r="Y98" s="16"/>
      <c r="Z98" s="17"/>
      <c r="AA98" s="9"/>
      <c r="AB98" s="17"/>
      <c r="AC98" s="14"/>
      <c r="AD98" s="17"/>
      <c r="AE98" s="14"/>
      <c r="AF98" s="17"/>
      <c r="AH98" s="17"/>
      <c r="AJ98" s="17"/>
      <c r="AL98" s="17"/>
      <c r="AN98" s="17"/>
    </row>
    <row r="99" spans="1:41" ht="12.75">
      <c r="A99" s="35" t="s">
        <v>193</v>
      </c>
      <c r="B99" s="41" t="s">
        <v>117</v>
      </c>
      <c r="C99" s="57" t="s">
        <v>246</v>
      </c>
      <c r="D99" s="60">
        <v>405532.19</v>
      </c>
      <c r="E99" s="9">
        <f t="shared" si="93"/>
        <v>0.0004469410503184345</v>
      </c>
      <c r="F99" s="58">
        <v>292925</v>
      </c>
      <c r="G99" s="9">
        <f t="shared" si="94"/>
        <v>0.00033672066629949923</v>
      </c>
      <c r="H99" s="8">
        <v>161281</v>
      </c>
      <c r="I99" s="9">
        <f t="shared" si="95"/>
        <v>0.00018709083770973884</v>
      </c>
      <c r="J99" s="8">
        <v>28693</v>
      </c>
      <c r="K99" s="10">
        <f t="shared" si="96"/>
        <v>3.318973333655183E-05</v>
      </c>
      <c r="L99" s="11">
        <v>90249</v>
      </c>
      <c r="M99" s="12">
        <f t="shared" si="97"/>
        <v>0.00010814829896484681</v>
      </c>
      <c r="N99" s="11">
        <v>117529</v>
      </c>
      <c r="O99" s="9">
        <f>N99/$N$118</f>
        <v>0.00013281473679077607</v>
      </c>
      <c r="P99" s="13">
        <v>154904.99</v>
      </c>
      <c r="Q99" s="14">
        <f>P99/$P$118</f>
        <v>0.0001519319089448036</v>
      </c>
      <c r="R99" s="15">
        <v>404415</v>
      </c>
      <c r="S99" s="9">
        <f>R99/$R$118</f>
        <v>0.00037717441899271664</v>
      </c>
      <c r="T99" s="15">
        <v>215119</v>
      </c>
      <c r="U99" s="16">
        <f>T99/$T$118</f>
        <v>0.00019793143152642986</v>
      </c>
      <c r="V99" s="15">
        <v>181659.36</v>
      </c>
      <c r="W99" s="16">
        <f>V99/$V$118</f>
        <v>0.00017201086915604645</v>
      </c>
      <c r="X99" s="15">
        <v>125169.68</v>
      </c>
      <c r="Y99" s="16">
        <f>X99/$X$118</f>
        <v>0.00011276796712090699</v>
      </c>
      <c r="Z99" s="17">
        <v>663966.02</v>
      </c>
      <c r="AA99" s="9">
        <f>Z99/$Z$118</f>
        <v>0.000564056560133424</v>
      </c>
      <c r="AB99" s="17">
        <v>1178.65</v>
      </c>
      <c r="AC99" s="14">
        <f>AB99/$AB$118</f>
        <v>9.65855160740308E-07</v>
      </c>
      <c r="AD99" s="17">
        <v>0</v>
      </c>
      <c r="AE99" s="14">
        <f>AD99/$AD$118</f>
        <v>0</v>
      </c>
      <c r="AF99" s="17">
        <v>0</v>
      </c>
      <c r="AG99" s="14">
        <f>AF99/$AF$118</f>
        <v>0</v>
      </c>
      <c r="AH99" s="17">
        <v>0</v>
      </c>
      <c r="AI99" s="14">
        <f>AH99/$AH$118</f>
        <v>0</v>
      </c>
      <c r="AJ99" s="17">
        <v>0</v>
      </c>
      <c r="AK99" s="14">
        <f>AJ99/$AJ$118</f>
        <v>0</v>
      </c>
      <c r="AL99" s="17">
        <v>0</v>
      </c>
      <c r="AM99" s="14">
        <f>AL99/$AL$118</f>
        <v>0</v>
      </c>
      <c r="AN99" s="17">
        <v>0</v>
      </c>
      <c r="AO99" s="14">
        <f>AN99/$AN$118</f>
        <v>0</v>
      </c>
    </row>
    <row r="100" spans="1:40" ht="12.75">
      <c r="A100" s="35" t="s">
        <v>210</v>
      </c>
      <c r="B100" s="41" t="s">
        <v>117</v>
      </c>
      <c r="C100" s="35" t="s">
        <v>211</v>
      </c>
      <c r="D100" s="60">
        <v>111581.96</v>
      </c>
      <c r="E100" s="9">
        <f t="shared" si="93"/>
        <v>0.00012297558524019893</v>
      </c>
      <c r="F100" s="58">
        <v>129198</v>
      </c>
      <c r="G100" s="9">
        <f t="shared" si="94"/>
        <v>0.0001485145912590687</v>
      </c>
      <c r="H100" s="8">
        <v>502455</v>
      </c>
      <c r="I100" s="9">
        <f t="shared" si="95"/>
        <v>0.0005828629960221405</v>
      </c>
      <c r="J100" s="8">
        <v>266217</v>
      </c>
      <c r="K100" s="10">
        <f t="shared" si="96"/>
        <v>0.00030793821627772696</v>
      </c>
      <c r="L100" s="11">
        <v>0</v>
      </c>
      <c r="M100" s="12">
        <f t="shared" si="97"/>
        <v>0</v>
      </c>
      <c r="N100" s="11">
        <v>0</v>
      </c>
      <c r="O100" s="9">
        <f>N100/$N$118</f>
        <v>0</v>
      </c>
      <c r="P100" s="13">
        <v>0</v>
      </c>
      <c r="Q100" s="14">
        <f>P100/$P$118</f>
        <v>0</v>
      </c>
      <c r="R100" s="15">
        <v>0</v>
      </c>
      <c r="S100" s="9">
        <f>R100/$R$118</f>
        <v>0</v>
      </c>
      <c r="T100" s="15">
        <v>4000</v>
      </c>
      <c r="U100" s="16">
        <f>T100/$T$118</f>
        <v>3.680408174571839E-06</v>
      </c>
      <c r="V100" s="15"/>
      <c r="W100" s="16"/>
      <c r="X100" s="15"/>
      <c r="Y100" s="16"/>
      <c r="Z100" s="17"/>
      <c r="AA100" s="9"/>
      <c r="AB100" s="17"/>
      <c r="AC100" s="14"/>
      <c r="AD100" s="17"/>
      <c r="AE100" s="14"/>
      <c r="AF100" s="17"/>
      <c r="AH100" s="17"/>
      <c r="AJ100" s="17"/>
      <c r="AL100" s="17"/>
      <c r="AN100" s="17"/>
    </row>
    <row r="101" spans="1:40" ht="12.75">
      <c r="A101" s="35" t="s">
        <v>209</v>
      </c>
      <c r="B101" s="41" t="s">
        <v>117</v>
      </c>
      <c r="C101" s="35" t="s">
        <v>212</v>
      </c>
      <c r="D101" s="60">
        <v>1062196.85</v>
      </c>
      <c r="E101" s="9">
        <f t="shared" si="93"/>
        <v>0.0011706576875782232</v>
      </c>
      <c r="F101" s="58">
        <v>787584.68</v>
      </c>
      <c r="G101" s="9">
        <f t="shared" si="94"/>
        <v>0.0009053376742062915</v>
      </c>
      <c r="H101" s="8">
        <v>1490048.13</v>
      </c>
      <c r="I101" s="9">
        <f t="shared" si="95"/>
        <v>0.0017285008951428242</v>
      </c>
      <c r="J101" s="8">
        <v>744263.33</v>
      </c>
      <c r="K101" s="10">
        <f t="shared" si="96"/>
        <v>0.0008609034069241305</v>
      </c>
      <c r="L101" s="11">
        <v>755378.53</v>
      </c>
      <c r="M101" s="12">
        <f t="shared" si="97"/>
        <v>0.0009051945516744396</v>
      </c>
      <c r="N101" s="11">
        <v>359022.39</v>
      </c>
      <c r="O101" s="9">
        <f>N101/$N$118</f>
        <v>0.0004057165825442687</v>
      </c>
      <c r="P101" s="13">
        <v>604173.8</v>
      </c>
      <c r="Q101" s="14">
        <f>P101/$P$118</f>
        <v>0.0005925779328892891</v>
      </c>
      <c r="R101" s="15">
        <v>443043.2</v>
      </c>
      <c r="S101" s="9">
        <f>R101/$R$118</f>
        <v>0.0004132007011329302</v>
      </c>
      <c r="T101" s="15">
        <v>557683</v>
      </c>
      <c r="U101" s="16">
        <f>T101/$T$118</f>
        <v>0.0005131252680049367</v>
      </c>
      <c r="V101" s="15"/>
      <c r="W101" s="16"/>
      <c r="X101" s="15"/>
      <c r="Y101" s="16"/>
      <c r="Z101" s="17"/>
      <c r="AA101" s="9"/>
      <c r="AB101" s="17"/>
      <c r="AC101" s="14"/>
      <c r="AD101" s="17"/>
      <c r="AE101" s="14"/>
      <c r="AF101" s="17"/>
      <c r="AH101" s="17"/>
      <c r="AJ101" s="17"/>
      <c r="AL101" s="17"/>
      <c r="AN101" s="17"/>
    </row>
    <row r="102" spans="1:40" ht="12.75">
      <c r="A102" s="35" t="s">
        <v>239</v>
      </c>
      <c r="B102" s="57" t="s">
        <v>117</v>
      </c>
      <c r="C102" s="57" t="s">
        <v>244</v>
      </c>
      <c r="D102" s="60">
        <v>0</v>
      </c>
      <c r="E102" s="9">
        <f t="shared" si="93"/>
        <v>0</v>
      </c>
      <c r="F102" s="58">
        <v>0</v>
      </c>
      <c r="G102" s="9">
        <f t="shared" si="94"/>
        <v>0</v>
      </c>
      <c r="H102" s="8"/>
      <c r="I102" s="9"/>
      <c r="J102" s="8"/>
      <c r="K102" s="10"/>
      <c r="L102" s="11"/>
      <c r="M102" s="12"/>
      <c r="N102" s="11"/>
      <c r="O102" s="9"/>
      <c r="P102" s="13"/>
      <c r="Q102" s="14"/>
      <c r="R102" s="15"/>
      <c r="S102" s="9"/>
      <c r="T102" s="15"/>
      <c r="U102" s="16"/>
      <c r="V102" s="15"/>
      <c r="W102" s="16"/>
      <c r="X102" s="15"/>
      <c r="Y102" s="16"/>
      <c r="Z102" s="17"/>
      <c r="AA102" s="9"/>
      <c r="AB102" s="17"/>
      <c r="AC102" s="14"/>
      <c r="AD102" s="17"/>
      <c r="AE102" s="14"/>
      <c r="AF102" s="17"/>
      <c r="AH102" s="17"/>
      <c r="AJ102" s="17"/>
      <c r="AL102" s="17"/>
      <c r="AN102" s="17"/>
    </row>
    <row r="103" spans="1:40" ht="21">
      <c r="A103" s="35" t="s">
        <v>240</v>
      </c>
      <c r="B103" s="57" t="s">
        <v>117</v>
      </c>
      <c r="C103" s="57" t="s">
        <v>245</v>
      </c>
      <c r="D103" s="60">
        <v>0</v>
      </c>
      <c r="E103" s="9">
        <f t="shared" si="93"/>
        <v>0</v>
      </c>
      <c r="F103" s="58">
        <v>2376</v>
      </c>
      <c r="G103" s="9">
        <f t="shared" si="94"/>
        <v>2.7312394064269357E-06</v>
      </c>
      <c r="H103" s="8"/>
      <c r="I103" s="9"/>
      <c r="J103" s="8"/>
      <c r="K103" s="10"/>
      <c r="L103" s="11"/>
      <c r="M103" s="12"/>
      <c r="N103" s="11"/>
      <c r="O103" s="9"/>
      <c r="P103" s="13"/>
      <c r="Q103" s="14"/>
      <c r="R103" s="15"/>
      <c r="S103" s="9"/>
      <c r="T103" s="15"/>
      <c r="U103" s="16"/>
      <c r="V103" s="15"/>
      <c r="W103" s="16"/>
      <c r="X103" s="15"/>
      <c r="Y103" s="16"/>
      <c r="Z103" s="17"/>
      <c r="AA103" s="9"/>
      <c r="AB103" s="17"/>
      <c r="AC103" s="14"/>
      <c r="AD103" s="17"/>
      <c r="AE103" s="14"/>
      <c r="AF103" s="17"/>
      <c r="AH103" s="17"/>
      <c r="AJ103" s="17"/>
      <c r="AL103" s="17"/>
      <c r="AN103" s="17"/>
    </row>
    <row r="104" spans="1:41" ht="12.75">
      <c r="A104" s="6" t="s">
        <v>241</v>
      </c>
      <c r="B104" s="6" t="s">
        <v>117</v>
      </c>
      <c r="C104" s="57" t="s">
        <v>242</v>
      </c>
      <c r="D104" s="60">
        <v>3151826.56</v>
      </c>
      <c r="E104" s="9">
        <f t="shared" si="93"/>
        <v>0.0034736593244248707</v>
      </c>
      <c r="F104" s="58">
        <v>4194311.52</v>
      </c>
      <c r="G104" s="9">
        <f t="shared" si="94"/>
        <v>0.004821409472329318</v>
      </c>
      <c r="H104" s="8">
        <v>4748836.56</v>
      </c>
      <c r="I104" s="9">
        <f>H104/$H$118</f>
        <v>0.0055087940312686205</v>
      </c>
      <c r="J104" s="8">
        <v>6266578.92</v>
      </c>
      <c r="K104" s="10">
        <f>J104/$J$118</f>
        <v>0.007248669824948837</v>
      </c>
      <c r="L104" s="11">
        <v>5405071.29</v>
      </c>
      <c r="M104" s="12">
        <f>L104/$L$118</f>
        <v>0.006477071943148735</v>
      </c>
      <c r="N104" s="11">
        <v>5526017.13</v>
      </c>
      <c r="O104" s="9">
        <f>N104/$N$118</f>
        <v>0.006244726923757283</v>
      </c>
      <c r="P104" s="13">
        <v>5496945.2</v>
      </c>
      <c r="Q104" s="14">
        <f>P104/$P$118</f>
        <v>0.005391442700464171</v>
      </c>
      <c r="R104" s="15">
        <v>7876500.44</v>
      </c>
      <c r="S104" s="9">
        <f>R104/$R$118</f>
        <v>0.007345955212227235</v>
      </c>
      <c r="T104" s="15">
        <v>10955300.79</v>
      </c>
      <c r="U104" s="16">
        <f>T104/$T$118</f>
        <v>0.01007999464560233</v>
      </c>
      <c r="V104" s="15">
        <v>10889191.44</v>
      </c>
      <c r="W104" s="16">
        <f>V104/$V$118</f>
        <v>0.010310832780655954</v>
      </c>
      <c r="X104" s="15">
        <v>11960257.71</v>
      </c>
      <c r="Y104" s="16">
        <f>X104/$X$118</f>
        <v>0.010775244837238974</v>
      </c>
      <c r="Z104" s="17">
        <v>10309589.15</v>
      </c>
      <c r="AA104" s="9">
        <f>Z104/$Z$118</f>
        <v>0.008758266563607984</v>
      </c>
      <c r="AB104" s="17">
        <v>9147343.76</v>
      </c>
      <c r="AC104" s="14">
        <f>AB104/$AB$118</f>
        <v>0.00749587169869058</v>
      </c>
      <c r="AD104" s="17">
        <v>11334771.05</v>
      </c>
      <c r="AE104" s="14">
        <f>AD104/$AD$118</f>
        <v>0.009292792430980383</v>
      </c>
      <c r="AF104" s="17">
        <v>13469048.18</v>
      </c>
      <c r="AG104" s="14">
        <f>AF104/$AF$118</f>
        <v>0.010352226373459969</v>
      </c>
      <c r="AH104" s="17">
        <v>13025798.87</v>
      </c>
      <c r="AI104" s="14">
        <f>AH104/$AH$118</f>
        <v>0.00948759504388854</v>
      </c>
      <c r="AJ104" s="17">
        <v>10345852.27</v>
      </c>
      <c r="AK104" s="14">
        <f>AJ104/$AJ$118</f>
        <v>0.00786041129693752</v>
      </c>
      <c r="AL104" s="17">
        <v>7183217</v>
      </c>
      <c r="AM104" s="14">
        <f>AL104/$AL$118</f>
        <v>0.005689438518070561</v>
      </c>
      <c r="AN104" s="17">
        <v>9242774.66</v>
      </c>
      <c r="AO104" s="14">
        <f>AN104/$AN$118</f>
        <v>0.007607788570041218</v>
      </c>
    </row>
    <row r="105" spans="1:41" s="30" customFormat="1" ht="12.75">
      <c r="A105" s="18"/>
      <c r="B105" s="18"/>
      <c r="C105" s="19" t="s">
        <v>180</v>
      </c>
      <c r="D105" s="20">
        <f>SUM(D78:D104)</f>
        <v>14923035.790000001</v>
      </c>
      <c r="E105" s="21">
        <f t="shared" si="93"/>
        <v>0.016446825811588937</v>
      </c>
      <c r="F105" s="20">
        <f>SUM(F78:F104)</f>
        <v>16877104.27</v>
      </c>
      <c r="G105" s="21">
        <f t="shared" si="94"/>
        <v>0.019400426030555685</v>
      </c>
      <c r="H105" s="20">
        <f>SUM(H78:H101)</f>
        <v>13408253.98</v>
      </c>
      <c r="I105" s="21">
        <f>H105/$H$118</f>
        <v>0.015553980129978981</v>
      </c>
      <c r="J105" s="20">
        <f>SUM(J78:J101)</f>
        <v>12704571.639999999</v>
      </c>
      <c r="K105" s="22">
        <f>J105/$J$118</f>
        <v>0.014695617219765063</v>
      </c>
      <c r="L105" s="26">
        <f>SUM(L78:L101)</f>
        <v>11446789.899999999</v>
      </c>
      <c r="M105" s="24">
        <f>L105/$L$118</f>
        <v>0.013717058984509398</v>
      </c>
      <c r="N105" s="20">
        <f>SUM(N78:N101)</f>
        <v>11172798.02</v>
      </c>
      <c r="O105" s="21">
        <f>N105/$N$118</f>
        <v>0.01262592405485288</v>
      </c>
      <c r="P105" s="20">
        <f>SUM(P78:P101)</f>
        <v>16268685.97</v>
      </c>
      <c r="Q105" s="25">
        <f>P105/$P$118</f>
        <v>0.015956442174300804</v>
      </c>
      <c r="R105" s="20">
        <f>SUM(R78:R101)</f>
        <v>16147437.659999998</v>
      </c>
      <c r="S105" s="21">
        <f>R105/$R$118</f>
        <v>0.015059778736277367</v>
      </c>
      <c r="T105" s="20">
        <f>SUM(T78:T101)</f>
        <v>12327182.140000002</v>
      </c>
      <c r="U105" s="27">
        <f>T105/$T$118</f>
        <v>0.011342265479372997</v>
      </c>
      <c r="V105" s="20">
        <f>SUM(V78:V99)</f>
        <v>13453757.139999999</v>
      </c>
      <c r="W105" s="27">
        <f>V105/$V$118</f>
        <v>0.012739186459017391</v>
      </c>
      <c r="X105" s="20">
        <f>SUM(X78:X99)</f>
        <v>13424905.47</v>
      </c>
      <c r="Y105" s="27">
        <f>X105/$X$118</f>
        <v>0.012094776455785813</v>
      </c>
      <c r="Z105" s="28">
        <f>SUM(Z78:Z99)</f>
        <v>15193505.689999998</v>
      </c>
      <c r="AA105" s="21">
        <f>Z105/$Z$118</f>
        <v>0.012907281845340523</v>
      </c>
      <c r="AB105" s="29">
        <f>SUM(AB78:AB99)</f>
        <v>13384471.080000002</v>
      </c>
      <c r="AC105" s="25">
        <f>AB105/$AB$118</f>
        <v>0.010968023133582831</v>
      </c>
      <c r="AD105" s="28">
        <f>SUM(AD78:AD99)</f>
        <v>9140670.3</v>
      </c>
      <c r="AE105" s="25">
        <f>AD105/$AD$118</f>
        <v>0.007493962727895345</v>
      </c>
      <c r="AF105" s="29">
        <f>SUM(AF78:AF99)</f>
        <v>9248404.459999999</v>
      </c>
      <c r="AG105" s="25">
        <f>AF105/$AF$118</f>
        <v>0.0071082659504776375</v>
      </c>
      <c r="AH105" s="29">
        <f>SUM(AH78:AH99)</f>
        <v>8560391.33</v>
      </c>
      <c r="AI105" s="25">
        <f>AH105/$AH$118</f>
        <v>0.006235128237954624</v>
      </c>
      <c r="AJ105" s="29">
        <f>SUM(AJ78:AJ99)</f>
        <v>7507838.74</v>
      </c>
      <c r="AK105" s="25">
        <f>AJ105/$AJ$118</f>
        <v>0.005704189360852062</v>
      </c>
      <c r="AL105" s="29">
        <f>SUM(AL78:AL99)</f>
        <v>6829765.090000001</v>
      </c>
      <c r="AM105" s="25">
        <f>AL105/$AL$118</f>
        <v>0.00540948833543796</v>
      </c>
      <c r="AN105" s="29">
        <f>SUM(AN78:AN99)</f>
        <v>6339893.0200000005</v>
      </c>
      <c r="AO105" s="25">
        <f>AN105/$AN$118</f>
        <v>0.00521840761320044</v>
      </c>
    </row>
    <row r="106" spans="1:40" ht="12.75">
      <c r="A106" s="6"/>
      <c r="B106" s="6"/>
      <c r="C106" s="7"/>
      <c r="D106" s="31"/>
      <c r="E106" s="9"/>
      <c r="F106" s="31"/>
      <c r="G106" s="9"/>
      <c r="H106" s="31"/>
      <c r="I106" s="9"/>
      <c r="J106" s="31"/>
      <c r="K106" s="10"/>
      <c r="L106" s="42"/>
      <c r="M106" s="12"/>
      <c r="N106" s="31"/>
      <c r="O106" s="9"/>
      <c r="P106" s="31"/>
      <c r="Q106" s="14"/>
      <c r="R106" s="31"/>
      <c r="S106" s="9"/>
      <c r="T106" s="31"/>
      <c r="U106" s="16"/>
      <c r="V106" s="31"/>
      <c r="W106" s="16"/>
      <c r="X106" s="31"/>
      <c r="Y106" s="16"/>
      <c r="Z106" s="7"/>
      <c r="AA106" s="9"/>
      <c r="AB106" s="7"/>
      <c r="AC106" s="14"/>
      <c r="AD106" s="7"/>
      <c r="AE106" s="14"/>
      <c r="AF106" s="17"/>
      <c r="AH106" s="17"/>
      <c r="AJ106" s="17"/>
      <c r="AL106" s="17"/>
      <c r="AN106" s="17"/>
    </row>
    <row r="107" spans="1:41" ht="12.75">
      <c r="A107" s="6" t="s">
        <v>155</v>
      </c>
      <c r="B107" s="6" t="s">
        <v>156</v>
      </c>
      <c r="C107" s="7" t="s">
        <v>157</v>
      </c>
      <c r="D107" s="60">
        <v>0</v>
      </c>
      <c r="E107" s="9">
        <f aca="true" t="shared" si="112" ref="E107:E112">D107/$D$118</f>
        <v>0</v>
      </c>
      <c r="F107" s="58">
        <v>0</v>
      </c>
      <c r="G107" s="9">
        <f aca="true" t="shared" si="113" ref="G107:G112">F107/$F$118</f>
        <v>0</v>
      </c>
      <c r="H107" s="8">
        <v>0</v>
      </c>
      <c r="I107" s="9">
        <f aca="true" t="shared" si="114" ref="I107:I112">H107/$H$118</f>
        <v>0</v>
      </c>
      <c r="J107" s="8">
        <v>0</v>
      </c>
      <c r="K107" s="10">
        <f aca="true" t="shared" si="115" ref="K107:K112">J107/$J$118</f>
        <v>0</v>
      </c>
      <c r="L107" s="11">
        <v>0</v>
      </c>
      <c r="M107" s="12">
        <f aca="true" t="shared" si="116" ref="M107:M112">L107/$L$118</f>
        <v>0</v>
      </c>
      <c r="N107" s="11">
        <v>0</v>
      </c>
      <c r="O107" s="9">
        <f aca="true" t="shared" si="117" ref="O107:O112">N107/$N$118</f>
        <v>0</v>
      </c>
      <c r="P107" s="13">
        <v>0</v>
      </c>
      <c r="Q107" s="14">
        <f aca="true" t="shared" si="118" ref="Q107:Q112">P107/$P$118</f>
        <v>0</v>
      </c>
      <c r="R107" s="15">
        <v>0</v>
      </c>
      <c r="S107" s="9">
        <f aca="true" t="shared" si="119" ref="S107:S112">R107/$R$118</f>
        <v>0</v>
      </c>
      <c r="T107" s="15">
        <v>0</v>
      </c>
      <c r="U107" s="16">
        <f aca="true" t="shared" si="120" ref="U107:U112">T107/$T$118</f>
        <v>0</v>
      </c>
      <c r="V107" s="15">
        <v>3975</v>
      </c>
      <c r="W107" s="16">
        <f aca="true" t="shared" si="121" ref="W107:W112">V107/$V$118</f>
        <v>3.7638754474048827E-06</v>
      </c>
      <c r="X107" s="15">
        <v>0</v>
      </c>
      <c r="Y107" s="16">
        <f aca="true" t="shared" si="122" ref="Y107:Y112">X107/$X$118</f>
        <v>0</v>
      </c>
      <c r="Z107" s="31">
        <v>0</v>
      </c>
      <c r="AA107" s="9">
        <f aca="true" t="shared" si="123" ref="AA107:AA112">Z107/$Z$118</f>
        <v>0</v>
      </c>
      <c r="AB107" s="31">
        <v>0</v>
      </c>
      <c r="AC107" s="14">
        <f aca="true" t="shared" si="124" ref="AC107:AC112">AB107/$AB$118</f>
        <v>0</v>
      </c>
      <c r="AD107" s="43">
        <v>0</v>
      </c>
      <c r="AE107" s="14">
        <f aca="true" t="shared" si="125" ref="AE107:AE112">AD107/$AD$118</f>
        <v>0</v>
      </c>
      <c r="AF107" s="17">
        <v>100000</v>
      </c>
      <c r="AG107" s="14">
        <f aca="true" t="shared" si="126" ref="AG107:AG116">AF107/$AF$118</f>
        <v>7.685937591961283E-05</v>
      </c>
      <c r="AH107" s="17">
        <v>0</v>
      </c>
      <c r="AI107" s="14">
        <f aca="true" t="shared" si="127" ref="AI107:AI116">AH107/$AH$118</f>
        <v>0</v>
      </c>
      <c r="AJ107" s="17">
        <v>0</v>
      </c>
      <c r="AK107" s="14">
        <f aca="true" t="shared" si="128" ref="AK107:AK116">AJ107/$AJ$118</f>
        <v>0</v>
      </c>
      <c r="AL107" s="17">
        <v>0</v>
      </c>
      <c r="AM107" s="14">
        <f aca="true" t="shared" si="129" ref="AM107:AM116">AL107/$AL$118</f>
        <v>0</v>
      </c>
      <c r="AN107" s="17">
        <v>0</v>
      </c>
      <c r="AO107" s="14">
        <f aca="true" t="shared" si="130" ref="AO107:AO116">AN107/$AN$118</f>
        <v>0</v>
      </c>
    </row>
    <row r="108" spans="1:41" ht="12.75">
      <c r="A108" s="6" t="s">
        <v>158</v>
      </c>
      <c r="B108" s="6" t="s">
        <v>156</v>
      </c>
      <c r="C108" s="7" t="s">
        <v>159</v>
      </c>
      <c r="D108" s="60">
        <v>965000</v>
      </c>
      <c r="E108" s="9">
        <f t="shared" si="112"/>
        <v>0.0010635360747991158</v>
      </c>
      <c r="F108" s="58">
        <v>0</v>
      </c>
      <c r="G108" s="9">
        <f t="shared" si="113"/>
        <v>0</v>
      </c>
      <c r="H108" s="8">
        <v>0</v>
      </c>
      <c r="I108" s="9">
        <f t="shared" si="114"/>
        <v>0</v>
      </c>
      <c r="J108" s="8">
        <v>0</v>
      </c>
      <c r="K108" s="10">
        <f t="shared" si="115"/>
        <v>0</v>
      </c>
      <c r="L108" s="11">
        <v>190000</v>
      </c>
      <c r="M108" s="12">
        <f t="shared" si="116"/>
        <v>0.00022768315220468807</v>
      </c>
      <c r="N108" s="11">
        <v>210000</v>
      </c>
      <c r="O108" s="9">
        <f t="shared" si="117"/>
        <v>0.00023731244821331734</v>
      </c>
      <c r="P108" s="13">
        <v>323293.51</v>
      </c>
      <c r="Q108" s="14">
        <f t="shared" si="118"/>
        <v>0.0003170885594051293</v>
      </c>
      <c r="R108" s="15">
        <v>548032</v>
      </c>
      <c r="S108" s="9">
        <f t="shared" si="119"/>
        <v>0.0005111176667270415</v>
      </c>
      <c r="T108" s="15">
        <v>318927.73</v>
      </c>
      <c r="U108" s="16">
        <f t="shared" si="120"/>
        <v>0.00029344605614741007</v>
      </c>
      <c r="V108" s="15">
        <v>398651.56</v>
      </c>
      <c r="W108" s="16">
        <f t="shared" si="121"/>
        <v>0.00037747794182481874</v>
      </c>
      <c r="X108" s="15">
        <v>240376.15</v>
      </c>
      <c r="Y108" s="16">
        <f t="shared" si="122"/>
        <v>0.0002165598712072301</v>
      </c>
      <c r="Z108" s="17">
        <v>203965.88</v>
      </c>
      <c r="AA108" s="9">
        <f t="shared" si="123"/>
        <v>0.00017327436825364457</v>
      </c>
      <c r="AB108" s="17">
        <v>257283.33</v>
      </c>
      <c r="AC108" s="14">
        <f t="shared" si="124"/>
        <v>0.0002108330989292425</v>
      </c>
      <c r="AD108" s="17">
        <v>246297.82</v>
      </c>
      <c r="AE108" s="14">
        <f t="shared" si="125"/>
        <v>0.0002019268415186003</v>
      </c>
      <c r="AF108" s="17">
        <v>596563.84</v>
      </c>
      <c r="AG108" s="14">
        <f t="shared" si="126"/>
        <v>0.00045851524438607756</v>
      </c>
      <c r="AH108" s="17">
        <v>250710.73</v>
      </c>
      <c r="AI108" s="14">
        <f t="shared" si="127"/>
        <v>0.0001826100574050763</v>
      </c>
      <c r="AJ108" s="17">
        <v>871104.5</v>
      </c>
      <c r="AK108" s="14">
        <f t="shared" si="128"/>
        <v>0.0006618342765697648</v>
      </c>
      <c r="AL108" s="17">
        <v>397238.57</v>
      </c>
      <c r="AM108" s="14">
        <f t="shared" si="129"/>
        <v>0.0003146312329171274</v>
      </c>
      <c r="AN108" s="17">
        <v>817567.65</v>
      </c>
      <c r="AO108" s="14">
        <f t="shared" si="130"/>
        <v>0.0006729453061128139</v>
      </c>
    </row>
    <row r="109" spans="1:41" ht="12.75">
      <c r="A109" s="6" t="s">
        <v>160</v>
      </c>
      <c r="B109" s="6" t="s">
        <v>156</v>
      </c>
      <c r="C109" s="7" t="s">
        <v>161</v>
      </c>
      <c r="D109" s="60">
        <v>0</v>
      </c>
      <c r="E109" s="9">
        <f t="shared" si="112"/>
        <v>0</v>
      </c>
      <c r="F109" s="58">
        <v>0</v>
      </c>
      <c r="G109" s="9">
        <f t="shared" si="113"/>
        <v>0</v>
      </c>
      <c r="H109" s="8">
        <v>0</v>
      </c>
      <c r="I109" s="9">
        <f t="shared" si="114"/>
        <v>0</v>
      </c>
      <c r="J109" s="8">
        <v>0</v>
      </c>
      <c r="K109" s="10">
        <f t="shared" si="115"/>
        <v>0</v>
      </c>
      <c r="L109" s="11">
        <v>0</v>
      </c>
      <c r="M109" s="12">
        <f t="shared" si="116"/>
        <v>0</v>
      </c>
      <c r="N109" s="11">
        <v>0</v>
      </c>
      <c r="O109" s="9">
        <f t="shared" si="117"/>
        <v>0</v>
      </c>
      <c r="P109" s="13">
        <v>0</v>
      </c>
      <c r="Q109" s="14">
        <f t="shared" si="118"/>
        <v>0</v>
      </c>
      <c r="R109" s="15">
        <v>81423.9</v>
      </c>
      <c r="S109" s="9">
        <f t="shared" si="119"/>
        <v>7.59393498624459E-05</v>
      </c>
      <c r="T109" s="15">
        <v>51403.88</v>
      </c>
      <c r="U109" s="16">
        <f t="shared" si="120"/>
        <v>4.729681503917746E-05</v>
      </c>
      <c r="V109" s="15">
        <v>733797.15</v>
      </c>
      <c r="W109" s="16">
        <f t="shared" si="121"/>
        <v>0.0006948229122668373</v>
      </c>
      <c r="X109" s="15">
        <v>436763.72</v>
      </c>
      <c r="Y109" s="16">
        <f t="shared" si="122"/>
        <v>0.0003934895161237532</v>
      </c>
      <c r="Z109" s="17">
        <v>685644.26</v>
      </c>
      <c r="AA109" s="9">
        <f t="shared" si="123"/>
        <v>0.0005824727939704309</v>
      </c>
      <c r="AB109" s="17">
        <v>0</v>
      </c>
      <c r="AC109" s="14">
        <f t="shared" si="124"/>
        <v>0</v>
      </c>
      <c r="AD109" s="17">
        <v>0</v>
      </c>
      <c r="AE109" s="14">
        <f t="shared" si="125"/>
        <v>0</v>
      </c>
      <c r="AF109" s="17">
        <v>0</v>
      </c>
      <c r="AG109" s="14">
        <f t="shared" si="126"/>
        <v>0</v>
      </c>
      <c r="AH109" s="17">
        <v>0</v>
      </c>
      <c r="AI109" s="14">
        <f t="shared" si="127"/>
        <v>0</v>
      </c>
      <c r="AJ109" s="17">
        <v>0</v>
      </c>
      <c r="AK109" s="14">
        <f t="shared" si="128"/>
        <v>0</v>
      </c>
      <c r="AL109" s="17">
        <v>0</v>
      </c>
      <c r="AM109" s="14">
        <f t="shared" si="129"/>
        <v>0</v>
      </c>
      <c r="AN109" s="17">
        <v>0</v>
      </c>
      <c r="AO109" s="14">
        <f t="shared" si="130"/>
        <v>0</v>
      </c>
    </row>
    <row r="110" spans="1:41" ht="12.75">
      <c r="A110" s="6" t="s">
        <v>162</v>
      </c>
      <c r="B110" s="6" t="s">
        <v>156</v>
      </c>
      <c r="C110" s="7" t="s">
        <v>163</v>
      </c>
      <c r="D110" s="60">
        <v>4277911.39</v>
      </c>
      <c r="E110" s="9">
        <f t="shared" si="112"/>
        <v>0.004714728588662206</v>
      </c>
      <c r="F110" s="58">
        <v>4435631.38</v>
      </c>
      <c r="G110" s="9">
        <f t="shared" si="113"/>
        <v>0.005098809434949449</v>
      </c>
      <c r="H110" s="8">
        <v>4496376.07</v>
      </c>
      <c r="I110" s="9">
        <f t="shared" si="114"/>
        <v>0.005215932227567559</v>
      </c>
      <c r="J110" s="8">
        <v>4663050.63</v>
      </c>
      <c r="K110" s="10">
        <f t="shared" si="115"/>
        <v>0.005393838460409857</v>
      </c>
      <c r="L110" s="11">
        <v>4552058.45</v>
      </c>
      <c r="M110" s="12">
        <f t="shared" si="116"/>
        <v>0.005454879036399929</v>
      </c>
      <c r="N110" s="11">
        <v>3810303.67</v>
      </c>
      <c r="O110" s="9">
        <f t="shared" si="117"/>
        <v>0.00430586901125661</v>
      </c>
      <c r="P110" s="13">
        <v>4316117.37</v>
      </c>
      <c r="Q110" s="14">
        <f t="shared" si="118"/>
        <v>0.004233278419590778</v>
      </c>
      <c r="R110" s="15">
        <v>4384759.28</v>
      </c>
      <c r="S110" s="9">
        <f t="shared" si="119"/>
        <v>0.004089410713887771</v>
      </c>
      <c r="T110" s="15">
        <v>4513300.06</v>
      </c>
      <c r="U110" s="16">
        <f t="shared" si="120"/>
        <v>0.004152696608779893</v>
      </c>
      <c r="V110" s="15">
        <v>5336191.58</v>
      </c>
      <c r="W110" s="16">
        <f t="shared" si="121"/>
        <v>0.005052769929713376</v>
      </c>
      <c r="X110" s="15">
        <v>7905466.87</v>
      </c>
      <c r="Y110" s="16">
        <f t="shared" si="122"/>
        <v>0.007122199466129333</v>
      </c>
      <c r="Z110" s="17">
        <v>7298148.02</v>
      </c>
      <c r="AA110" s="9">
        <f t="shared" si="123"/>
        <v>0.006199968286789373</v>
      </c>
      <c r="AB110" s="17">
        <v>6024595.35</v>
      </c>
      <c r="AC110" s="14">
        <f t="shared" si="124"/>
        <v>0.004936907911737633</v>
      </c>
      <c r="AD110" s="17">
        <v>6857784.34</v>
      </c>
      <c r="AE110" s="14">
        <f t="shared" si="125"/>
        <v>0.005622342624031016</v>
      </c>
      <c r="AF110" s="17">
        <v>7070673.29</v>
      </c>
      <c r="AG110" s="14">
        <f t="shared" si="126"/>
        <v>0.005434475364008756</v>
      </c>
      <c r="AH110" s="17">
        <v>5016706.29</v>
      </c>
      <c r="AI110" s="14">
        <f t="shared" si="127"/>
        <v>0.003654016019183971</v>
      </c>
      <c r="AJ110" s="17">
        <v>5286920.23</v>
      </c>
      <c r="AK110" s="14">
        <f t="shared" si="128"/>
        <v>0.004016814315279171</v>
      </c>
      <c r="AL110" s="17">
        <v>5336397.6</v>
      </c>
      <c r="AM110" s="14">
        <f t="shared" si="129"/>
        <v>0.004226672541450341</v>
      </c>
      <c r="AN110" s="17">
        <v>5679223.75</v>
      </c>
      <c r="AO110" s="14">
        <f t="shared" si="130"/>
        <v>0.004674606394867645</v>
      </c>
    </row>
    <row r="111" spans="1:41" ht="12.75">
      <c r="A111" s="6" t="s">
        <v>164</v>
      </c>
      <c r="B111" s="6" t="s">
        <v>156</v>
      </c>
      <c r="C111" s="7" t="s">
        <v>165</v>
      </c>
      <c r="D111" s="60">
        <v>0</v>
      </c>
      <c r="E111" s="9">
        <f t="shared" si="112"/>
        <v>0</v>
      </c>
      <c r="F111" s="58">
        <v>0</v>
      </c>
      <c r="G111" s="9">
        <f t="shared" si="113"/>
        <v>0</v>
      </c>
      <c r="H111" s="31">
        <v>0</v>
      </c>
      <c r="I111" s="9">
        <f t="shared" si="114"/>
        <v>0</v>
      </c>
      <c r="J111" s="8">
        <v>0</v>
      </c>
      <c r="K111" s="10">
        <f t="shared" si="115"/>
        <v>0</v>
      </c>
      <c r="L111" s="11">
        <v>0</v>
      </c>
      <c r="M111" s="12">
        <f t="shared" si="116"/>
        <v>0</v>
      </c>
      <c r="N111" s="11">
        <v>0</v>
      </c>
      <c r="O111" s="9">
        <f t="shared" si="117"/>
        <v>0</v>
      </c>
      <c r="P111" s="13">
        <v>0</v>
      </c>
      <c r="Q111" s="14">
        <f t="shared" si="118"/>
        <v>0</v>
      </c>
      <c r="R111" s="15">
        <v>0</v>
      </c>
      <c r="S111" s="9">
        <f t="shared" si="119"/>
        <v>0</v>
      </c>
      <c r="T111" s="15">
        <v>0</v>
      </c>
      <c r="U111" s="16">
        <f t="shared" si="120"/>
        <v>0</v>
      </c>
      <c r="V111" s="15">
        <v>0</v>
      </c>
      <c r="W111" s="16">
        <f t="shared" si="121"/>
        <v>0</v>
      </c>
      <c r="X111" s="15">
        <v>0</v>
      </c>
      <c r="Y111" s="16">
        <f t="shared" si="122"/>
        <v>0</v>
      </c>
      <c r="Z111" s="17">
        <v>0</v>
      </c>
      <c r="AA111" s="9">
        <f t="shared" si="123"/>
        <v>0</v>
      </c>
      <c r="AB111" s="17">
        <v>0</v>
      </c>
      <c r="AC111" s="14">
        <f t="shared" si="124"/>
        <v>0</v>
      </c>
      <c r="AD111" s="17">
        <v>0</v>
      </c>
      <c r="AE111" s="14">
        <f t="shared" si="125"/>
        <v>0</v>
      </c>
      <c r="AF111" s="17">
        <v>0</v>
      </c>
      <c r="AG111" s="14">
        <f t="shared" si="126"/>
        <v>0</v>
      </c>
      <c r="AH111" s="17">
        <v>0</v>
      </c>
      <c r="AI111" s="14">
        <f t="shared" si="127"/>
        <v>0</v>
      </c>
      <c r="AJ111" s="17">
        <v>0</v>
      </c>
      <c r="AK111" s="14">
        <f t="shared" si="128"/>
        <v>0</v>
      </c>
      <c r="AL111" s="17">
        <v>0</v>
      </c>
      <c r="AM111" s="14">
        <f t="shared" si="129"/>
        <v>0</v>
      </c>
      <c r="AN111" s="17">
        <v>250072.61</v>
      </c>
      <c r="AO111" s="14">
        <f t="shared" si="130"/>
        <v>0.00020583640887317437</v>
      </c>
    </row>
    <row r="112" spans="1:41" s="30" customFormat="1" ht="12.75">
      <c r="A112" s="18"/>
      <c r="B112" s="18"/>
      <c r="C112" s="19" t="s">
        <v>179</v>
      </c>
      <c r="D112" s="20">
        <f>SUM(D107:D111)</f>
        <v>5242911.39</v>
      </c>
      <c r="E112" s="21">
        <f t="shared" si="112"/>
        <v>0.005778264663461322</v>
      </c>
      <c r="F112" s="20">
        <f>SUM(F107:F111)</f>
        <v>4435631.38</v>
      </c>
      <c r="G112" s="21">
        <f t="shared" si="113"/>
        <v>0.005098809434949449</v>
      </c>
      <c r="H112" s="20">
        <f>SUM(H107:H111)</f>
        <v>4496376.07</v>
      </c>
      <c r="I112" s="21">
        <f t="shared" si="114"/>
        <v>0.005215932227567559</v>
      </c>
      <c r="J112" s="20">
        <f>SUM(J107:J111)</f>
        <v>4663050.63</v>
      </c>
      <c r="K112" s="22">
        <f t="shared" si="115"/>
        <v>0.005393838460409857</v>
      </c>
      <c r="L112" s="44">
        <f>SUM(L107:L111)</f>
        <v>4742058.45</v>
      </c>
      <c r="M112" s="24">
        <f t="shared" si="116"/>
        <v>0.005682562188604617</v>
      </c>
      <c r="N112" s="20">
        <f>SUM(N107:N111)</f>
        <v>4020303.67</v>
      </c>
      <c r="O112" s="21">
        <f t="shared" si="117"/>
        <v>0.004543181459469927</v>
      </c>
      <c r="P112" s="20">
        <f>SUM(P107:P111)</f>
        <v>4639410.88</v>
      </c>
      <c r="Q112" s="25">
        <f t="shared" si="118"/>
        <v>0.004550366978995907</v>
      </c>
      <c r="R112" s="20">
        <f>SUM(R107:R111)</f>
        <v>5014215.180000001</v>
      </c>
      <c r="S112" s="21">
        <f t="shared" si="119"/>
        <v>0.004676467730477258</v>
      </c>
      <c r="T112" s="20">
        <f>SUM(T107:T111)</f>
        <v>4883631.67</v>
      </c>
      <c r="U112" s="27">
        <f t="shared" si="120"/>
        <v>0.00449343947996648</v>
      </c>
      <c r="V112" s="20">
        <f>SUM(V107:V111)</f>
        <v>6472615.29</v>
      </c>
      <c r="W112" s="27">
        <f t="shared" si="121"/>
        <v>0.006128834659252437</v>
      </c>
      <c r="X112" s="20">
        <f>SUM(X107:X111)</f>
        <v>8582606.74</v>
      </c>
      <c r="Y112" s="27">
        <f t="shared" si="122"/>
        <v>0.007732248853460317</v>
      </c>
      <c r="Z112" s="19">
        <f>SUM(Z107:Z111)</f>
        <v>8187758.159999999</v>
      </c>
      <c r="AA112" s="21">
        <f t="shared" si="123"/>
        <v>0.006955715449013448</v>
      </c>
      <c r="AB112" s="20">
        <f>SUM(AB107:AB111)</f>
        <v>6281878.68</v>
      </c>
      <c r="AC112" s="25">
        <f t="shared" si="124"/>
        <v>0.005147741010666875</v>
      </c>
      <c r="AD112" s="28">
        <f>SUM(AD108:AD111)</f>
        <v>7104082.16</v>
      </c>
      <c r="AE112" s="25">
        <f t="shared" si="125"/>
        <v>0.005824269465549616</v>
      </c>
      <c r="AF112" s="29">
        <f>SUM(AF107:AF111)</f>
        <v>7767237.13</v>
      </c>
      <c r="AG112" s="25">
        <f t="shared" si="126"/>
        <v>0.005969849984314446</v>
      </c>
      <c r="AH112" s="29">
        <f>SUM(AH107:AH111)</f>
        <v>5267417.0200000005</v>
      </c>
      <c r="AI112" s="25">
        <f t="shared" si="127"/>
        <v>0.0038366260765890477</v>
      </c>
      <c r="AJ112" s="29">
        <f>SUM(AJ107:AJ111)</f>
        <v>6158024.73</v>
      </c>
      <c r="AK112" s="25">
        <f t="shared" si="128"/>
        <v>0.004678648591848937</v>
      </c>
      <c r="AL112" s="29">
        <f>SUM(AL107:AL111)</f>
        <v>5733636.17</v>
      </c>
      <c r="AM112" s="25">
        <f t="shared" si="129"/>
        <v>0.004541303774367469</v>
      </c>
      <c r="AN112" s="29">
        <f>SUM(AN107:AN111)</f>
        <v>6746864.010000001</v>
      </c>
      <c r="AO112" s="25">
        <f t="shared" si="130"/>
        <v>0.005553388109853634</v>
      </c>
    </row>
    <row r="113" spans="1:40" ht="12.75">
      <c r="A113" s="6"/>
      <c r="B113" s="6"/>
      <c r="C113" s="7"/>
      <c r="D113" s="31"/>
      <c r="E113" s="9"/>
      <c r="F113" s="31"/>
      <c r="G113" s="9"/>
      <c r="H113" s="31"/>
      <c r="I113" s="9"/>
      <c r="J113" s="31"/>
      <c r="K113" s="10"/>
      <c r="L113" s="42"/>
      <c r="M113" s="12"/>
      <c r="N113" s="31"/>
      <c r="O113" s="9"/>
      <c r="P113" s="31"/>
      <c r="Q113" s="14"/>
      <c r="R113" s="31"/>
      <c r="S113" s="9"/>
      <c r="T113" s="31"/>
      <c r="U113" s="16"/>
      <c r="V113" s="31"/>
      <c r="W113" s="16"/>
      <c r="X113" s="31"/>
      <c r="Y113" s="16"/>
      <c r="Z113" s="7"/>
      <c r="AA113" s="9"/>
      <c r="AB113" s="7"/>
      <c r="AC113" s="14"/>
      <c r="AD113" s="7"/>
      <c r="AE113" s="14"/>
      <c r="AF113" s="17"/>
      <c r="AH113" s="17"/>
      <c r="AJ113" s="17"/>
      <c r="AL113" s="17"/>
      <c r="AN113" s="17"/>
    </row>
    <row r="114" spans="1:41" ht="12.75">
      <c r="A114" s="6" t="s">
        <v>166</v>
      </c>
      <c r="B114" s="6" t="s">
        <v>167</v>
      </c>
      <c r="C114" s="7" t="s">
        <v>168</v>
      </c>
      <c r="D114" s="60">
        <v>1070328.91</v>
      </c>
      <c r="E114" s="9">
        <f>D114/$D$118</f>
        <v>0.0011796201115911048</v>
      </c>
      <c r="F114" s="58">
        <v>1249480.11</v>
      </c>
      <c r="G114" s="9">
        <f>F114/$F$118</f>
        <v>0.0014362917988125685</v>
      </c>
      <c r="H114" s="8">
        <v>699128.37</v>
      </c>
      <c r="I114" s="9">
        <f>H114/$H$118</f>
        <v>0.0008110100533227364</v>
      </c>
      <c r="J114" s="8">
        <v>1432077.4</v>
      </c>
      <c r="K114" s="10">
        <f>J114/$J$118</f>
        <v>0.001656510891970253</v>
      </c>
      <c r="L114" s="11">
        <v>1461906.02</v>
      </c>
      <c r="M114" s="12">
        <f>L114/$L$118</f>
        <v>0.0017518493203189987</v>
      </c>
      <c r="N114" s="11">
        <v>2073509.2</v>
      </c>
      <c r="O114" s="9">
        <f>N114/$N$118</f>
        <v>0.0023431883078325576</v>
      </c>
      <c r="P114" s="13">
        <v>2252571.1</v>
      </c>
      <c r="Q114" s="14">
        <f>P114/$P$118</f>
        <v>0.002209337654370567</v>
      </c>
      <c r="R114" s="15">
        <v>3056367.62</v>
      </c>
      <c r="S114" s="9">
        <f>R114/$R$118</f>
        <v>0.0028504968443347854</v>
      </c>
      <c r="T114" s="15">
        <v>1946038.15</v>
      </c>
      <c r="U114" s="16">
        <f>T114/$T$118</f>
        <v>0.0017905536788221646</v>
      </c>
      <c r="V114" s="15">
        <v>1413104.93</v>
      </c>
      <c r="W114" s="16">
        <f>V114/$V$118</f>
        <v>0.001338050553618565</v>
      </c>
      <c r="X114" s="15">
        <v>2096692.08</v>
      </c>
      <c r="Y114" s="16">
        <f>X114/$X$118</f>
        <v>0.0018889534872990495</v>
      </c>
      <c r="Z114" s="17">
        <v>1174959.69</v>
      </c>
      <c r="AA114" s="9">
        <f>Z114/$Z$118</f>
        <v>0.0009981590941006801</v>
      </c>
      <c r="AB114" s="17">
        <v>6296941.15</v>
      </c>
      <c r="AC114" s="14">
        <f>AB114/$AB$118</f>
        <v>0.005160084084847503</v>
      </c>
      <c r="AD114" s="17">
        <v>728406.23</v>
      </c>
      <c r="AE114" s="14">
        <f>AD114/$AD$118</f>
        <v>0.0005971825871880275</v>
      </c>
      <c r="AF114" s="17">
        <v>961857.43</v>
      </c>
      <c r="AG114" s="14">
        <f t="shared" si="126"/>
        <v>0.0007392776179344268</v>
      </c>
      <c r="AH114" s="17">
        <v>878777.72</v>
      </c>
      <c r="AI114" s="14">
        <f t="shared" si="127"/>
        <v>0.0006400749177967056</v>
      </c>
      <c r="AJ114" s="17">
        <v>1703154.18</v>
      </c>
      <c r="AK114" s="14">
        <f t="shared" si="128"/>
        <v>0.001293996087274341</v>
      </c>
      <c r="AL114" s="17">
        <v>755233</v>
      </c>
      <c r="AM114" s="14">
        <f t="shared" si="129"/>
        <v>0.0005981793004886228</v>
      </c>
      <c r="AN114" s="17">
        <v>1868306</v>
      </c>
      <c r="AO114" s="14">
        <f t="shared" si="130"/>
        <v>0.0015378149478913541</v>
      </c>
    </row>
    <row r="115" spans="1:41" ht="12.75">
      <c r="A115" s="6" t="s">
        <v>169</v>
      </c>
      <c r="B115" s="6" t="s">
        <v>167</v>
      </c>
      <c r="C115" s="7" t="s">
        <v>170</v>
      </c>
      <c r="D115" s="60">
        <v>0</v>
      </c>
      <c r="E115" s="9">
        <f>D115/$D$118</f>
        <v>0</v>
      </c>
      <c r="F115" s="58">
        <v>0</v>
      </c>
      <c r="G115" s="9">
        <f>F115/$F$118</f>
        <v>0</v>
      </c>
      <c r="H115" s="8">
        <v>0</v>
      </c>
      <c r="I115" s="9">
        <f>H115/$H$118</f>
        <v>0</v>
      </c>
      <c r="J115" s="8">
        <v>0</v>
      </c>
      <c r="K115" s="10">
        <f>J115/$J$118</f>
        <v>0</v>
      </c>
      <c r="L115" s="11">
        <v>0</v>
      </c>
      <c r="M115" s="12">
        <f>L115/$L$118</f>
        <v>0</v>
      </c>
      <c r="N115" s="11">
        <v>0</v>
      </c>
      <c r="O115" s="9">
        <f>N115/$N$118</f>
        <v>0</v>
      </c>
      <c r="P115" s="13">
        <v>0</v>
      </c>
      <c r="Q115" s="14">
        <f>P115/$P$118</f>
        <v>0</v>
      </c>
      <c r="R115" s="15">
        <v>0</v>
      </c>
      <c r="S115" s="9">
        <f>R115/$R$118</f>
        <v>0</v>
      </c>
      <c r="T115" s="15">
        <v>0</v>
      </c>
      <c r="U115" s="16">
        <f>T115/$T$118</f>
        <v>0</v>
      </c>
      <c r="V115" s="15">
        <v>0</v>
      </c>
      <c r="W115" s="16">
        <f>V115/$V$118</f>
        <v>0</v>
      </c>
      <c r="X115" s="15">
        <v>0</v>
      </c>
      <c r="Y115" s="16">
        <f>X115/$X$118</f>
        <v>0</v>
      </c>
      <c r="Z115" s="17">
        <v>0</v>
      </c>
      <c r="AA115" s="9">
        <f>Z115/$Z$118</f>
        <v>0</v>
      </c>
      <c r="AB115" s="17">
        <v>161714.5</v>
      </c>
      <c r="AC115" s="14">
        <f>AB115/$AB$118</f>
        <v>0.00013251837644045182</v>
      </c>
      <c r="AD115" s="17">
        <v>218232</v>
      </c>
      <c r="AE115" s="14">
        <f>AD115/$AD$118</f>
        <v>0.0001789171275583648</v>
      </c>
      <c r="AF115" s="17">
        <v>80028.56</v>
      </c>
      <c r="AG115" s="14">
        <f t="shared" si="126"/>
        <v>6.15094517734529E-05</v>
      </c>
      <c r="AH115" s="17">
        <v>0</v>
      </c>
      <c r="AI115" s="14">
        <f t="shared" si="127"/>
        <v>0</v>
      </c>
      <c r="AJ115" s="17">
        <v>332068.5</v>
      </c>
      <c r="AK115" s="14">
        <f t="shared" si="128"/>
        <v>0.0002522938585084877</v>
      </c>
      <c r="AL115" s="17">
        <v>870838.71</v>
      </c>
      <c r="AM115" s="14">
        <f t="shared" si="129"/>
        <v>0.0006897443443099211</v>
      </c>
      <c r="AN115" s="17">
        <v>969592.25</v>
      </c>
      <c r="AO115" s="14">
        <f t="shared" si="130"/>
        <v>0.0007980777535423056</v>
      </c>
    </row>
    <row r="116" spans="3:41" s="30" customFormat="1" ht="12.75">
      <c r="C116" s="19" t="s">
        <v>178</v>
      </c>
      <c r="D116" s="20">
        <f>SUM(D114:D115)</f>
        <v>1070328.91</v>
      </c>
      <c r="E116" s="21">
        <f>D116/$D$118</f>
        <v>0.0011796201115911048</v>
      </c>
      <c r="F116" s="20">
        <f>SUM(F114:F115)</f>
        <v>1249480.11</v>
      </c>
      <c r="G116" s="21">
        <f>F116/$F$118</f>
        <v>0.0014362917988125685</v>
      </c>
      <c r="H116" s="20">
        <f>SUM(H114:H115)</f>
        <v>699128.37</v>
      </c>
      <c r="I116" s="21">
        <f>H116/$H$118</f>
        <v>0.0008110100533227364</v>
      </c>
      <c r="J116" s="20">
        <f>SUM(J114:J115)</f>
        <v>1432077.4</v>
      </c>
      <c r="K116" s="22">
        <f>J116/$J$118</f>
        <v>0.001656510891970253</v>
      </c>
      <c r="L116" s="44">
        <f>SUM(L114:L115)</f>
        <v>1461906.02</v>
      </c>
      <c r="M116" s="24">
        <f>L116/$L$118</f>
        <v>0.0017518493203189987</v>
      </c>
      <c r="N116" s="20">
        <f>SUM(N114:N115)</f>
        <v>2073509.2</v>
      </c>
      <c r="O116" s="21">
        <f>N116/$N$118</f>
        <v>0.0023431883078325576</v>
      </c>
      <c r="P116" s="20">
        <f>SUM(P114:P115)</f>
        <v>2252571.1</v>
      </c>
      <c r="Q116" s="25">
        <f>P116/$P$118</f>
        <v>0.002209337654370567</v>
      </c>
      <c r="R116" s="20">
        <f>SUM(R114:R115)</f>
        <v>3056367.62</v>
      </c>
      <c r="S116" s="21">
        <f>R116/$R$118</f>
        <v>0.0028504968443347854</v>
      </c>
      <c r="T116" s="20">
        <f>SUM(T114:T115)</f>
        <v>1946038.15</v>
      </c>
      <c r="U116" s="27">
        <f>T116/$T$118</f>
        <v>0.0017905536788221646</v>
      </c>
      <c r="V116" s="20">
        <f>SUM(V114:V115)</f>
        <v>1413104.93</v>
      </c>
      <c r="W116" s="27">
        <f>V116/$V$118</f>
        <v>0.001338050553618565</v>
      </c>
      <c r="X116" s="20">
        <f>SUM(X114:X115)</f>
        <v>2096692.08</v>
      </c>
      <c r="Y116" s="27">
        <f>X116/$X$118</f>
        <v>0.0018889534872990495</v>
      </c>
      <c r="Z116" s="28">
        <f>SUM(Z114:Z115)</f>
        <v>1174959.69</v>
      </c>
      <c r="AA116" s="21">
        <f>Z116/$Z$118</f>
        <v>0.0009981590941006801</v>
      </c>
      <c r="AB116" s="28">
        <f>SUM(AB114:AB115)</f>
        <v>6458655.65</v>
      </c>
      <c r="AC116" s="25">
        <f>AB116/$AB$118</f>
        <v>0.005292602461287954</v>
      </c>
      <c r="AD116" s="28">
        <f>SUM(AD114:AD115)</f>
        <v>946638.23</v>
      </c>
      <c r="AE116" s="25">
        <f>AD116/$AD$118</f>
        <v>0.0007760997147463923</v>
      </c>
      <c r="AF116" s="29">
        <f>SUM(AF114:AF115)</f>
        <v>1041885.99</v>
      </c>
      <c r="AG116" s="25">
        <f t="shared" si="126"/>
        <v>0.0008007870697078796</v>
      </c>
      <c r="AH116" s="29">
        <f>SUM(AH114:AH115)</f>
        <v>878777.72</v>
      </c>
      <c r="AI116" s="25">
        <f t="shared" si="127"/>
        <v>0.0006400749177967056</v>
      </c>
      <c r="AJ116" s="29">
        <f>SUM(AJ114:AJ115)</f>
        <v>2035222.68</v>
      </c>
      <c r="AK116" s="25">
        <f t="shared" si="128"/>
        <v>0.0015462899457828285</v>
      </c>
      <c r="AL116" s="29">
        <f>SUM(AL114:AL115)</f>
        <v>1626071.71</v>
      </c>
      <c r="AM116" s="25">
        <f t="shared" si="129"/>
        <v>0.001287923644798544</v>
      </c>
      <c r="AN116" s="29">
        <f>SUM(AN114:AN115)</f>
        <v>2837898.25</v>
      </c>
      <c r="AO116" s="25">
        <f t="shared" si="130"/>
        <v>0.00233589270143366</v>
      </c>
    </row>
    <row r="117" spans="5:31" ht="12.75">
      <c r="E117" s="9"/>
      <c r="G117" s="9"/>
      <c r="I117" s="9"/>
      <c r="K117" s="10"/>
      <c r="M117" s="12"/>
      <c r="O117" s="9"/>
      <c r="Q117" s="14"/>
      <c r="S117" s="9"/>
      <c r="U117" s="16"/>
      <c r="W117" s="16"/>
      <c r="Y117" s="16"/>
      <c r="AA117" s="9"/>
      <c r="AC117" s="14"/>
      <c r="AE117" s="14"/>
    </row>
    <row r="118" spans="3:41" s="45" customFormat="1" ht="12.75">
      <c r="C118" s="46" t="s">
        <v>186</v>
      </c>
      <c r="D118" s="47">
        <f>D10+D23+D33+D50+D76+D105+D112+D116</f>
        <v>907350510.1199998</v>
      </c>
      <c r="E118" s="21">
        <f>D118/$D$118</f>
        <v>1</v>
      </c>
      <c r="F118" s="47">
        <f>F10+F23+F33+F50+F76+F105+F112+F116</f>
        <v>869934724.2900001</v>
      </c>
      <c r="G118" s="48">
        <f>F118/$F$118</f>
        <v>1</v>
      </c>
      <c r="H118" s="47">
        <f>H10+H23+H33+H50+H76+H105+H112+H116</f>
        <v>862046490.22</v>
      </c>
      <c r="I118" s="48">
        <f>H118/$H$118</f>
        <v>1</v>
      </c>
      <c r="J118" s="47">
        <f>J10+J23+J33+J50+J76+J105+J112+J116</f>
        <v>864514327.64</v>
      </c>
      <c r="K118" s="49">
        <f>J118/$J$118</f>
        <v>1</v>
      </c>
      <c r="L118" s="50">
        <f>L10+L23+L33+L50+L76+L105+L112+L116</f>
        <v>834493014.35</v>
      </c>
      <c r="M118" s="51">
        <f>L118/$L$118</f>
        <v>1</v>
      </c>
      <c r="N118" s="47">
        <f>N10+N23+N33+N50+N76+N105+N112+N116</f>
        <v>884909331.9</v>
      </c>
      <c r="O118" s="48">
        <f>N118/$N$118</f>
        <v>1</v>
      </c>
      <c r="P118" s="47">
        <f>P10+P23+P33+P50+P76+P105+P112+P116</f>
        <v>1019568509.84</v>
      </c>
      <c r="Q118" s="52">
        <f>P118/$P$118</f>
        <v>1</v>
      </c>
      <c r="R118" s="47">
        <f>R10+R23+R33+R50+R76+R105+R112+R116</f>
        <v>1072222769.19</v>
      </c>
      <c r="S118" s="48">
        <f>R118/$R$118</f>
        <v>1</v>
      </c>
      <c r="T118" s="47">
        <f>T10+T23+T33+T50+T76+T105+T112+T116</f>
        <v>1086835973.15</v>
      </c>
      <c r="U118" s="53">
        <f>T118/$T$118</f>
        <v>1</v>
      </c>
      <c r="V118" s="47">
        <f>V10+V23+V33+V50+V76+V105+V112+V116</f>
        <v>1056092332.37</v>
      </c>
      <c r="W118" s="53">
        <f>V118/$V$118</f>
        <v>1</v>
      </c>
      <c r="X118" s="47">
        <f>X10+X23+X33+X50+X76+X105+X112+X116</f>
        <v>1109975493.8899999</v>
      </c>
      <c r="Y118" s="53">
        <f>X118/$X$118</f>
        <v>1</v>
      </c>
      <c r="Z118" s="54">
        <f>Z10+Z23+Z33+Z50+Z76+Z105+Z112+Z116</f>
        <v>1177126669.4300003</v>
      </c>
      <c r="AA118" s="48">
        <f>Z118/$Z$118</f>
        <v>1</v>
      </c>
      <c r="AB118" s="54">
        <f>AB10+AB23+AB33+AB50+AB76+AB105+AB112+AB116</f>
        <v>1220317546.47</v>
      </c>
      <c r="AC118" s="52">
        <f>AB118/$AB$118</f>
        <v>1</v>
      </c>
      <c r="AD118" s="54">
        <f>AD10+AD23+AD33+AD50+AD76+AD105+AD112+AD116</f>
        <v>1219737891.94</v>
      </c>
      <c r="AE118" s="52">
        <f>AD118/$AD$118</f>
        <v>1</v>
      </c>
      <c r="AF118" s="55">
        <f>AF10+AF23+AF33+AF50+AF76+AF105+AF112+AF116</f>
        <v>1301077439.2</v>
      </c>
      <c r="AG118" s="52">
        <f>AF118/$AF$118</f>
        <v>1</v>
      </c>
      <c r="AH118" s="55">
        <f>SUM(AH5:AH115)-AH10-AH23-AH33-AH50-AH76-AH105-AH112</f>
        <v>1372929473.6700006</v>
      </c>
      <c r="AI118" s="52">
        <f>AH118/$AH$118</f>
        <v>1</v>
      </c>
      <c r="AJ118" s="55">
        <f>SUM(AJ5:AJ115)-AJ10-AJ23-AJ33-AJ50-AJ76-AJ105-AJ112</f>
        <v>1316197318.33</v>
      </c>
      <c r="AK118" s="52">
        <f>AJ118/$AJ$118</f>
        <v>1</v>
      </c>
      <c r="AL118" s="55">
        <f>SUM(AL5:AL115)-AL10-AL23-AL33-AL50-AL76-AL105-AL112</f>
        <v>1262552882.360001</v>
      </c>
      <c r="AM118" s="52">
        <f>AL118/$AL$118</f>
        <v>1</v>
      </c>
      <c r="AN118" s="55">
        <f>SUM(AN5:AN115)-AN10-AN23-AN33-AN50-AN76-AN105-AN112</f>
        <v>1214909506.8700001</v>
      </c>
      <c r="AO118" s="52">
        <f>AN118/$AN$118</f>
        <v>1</v>
      </c>
    </row>
    <row r="119" ht="12.75">
      <c r="M119" s="12"/>
    </row>
    <row r="120" ht="12.75">
      <c r="M120" s="12"/>
    </row>
    <row r="121" ht="12.75">
      <c r="M121" s="12"/>
    </row>
    <row r="122" ht="12.75">
      <c r="M122" s="12"/>
    </row>
  </sheetData>
  <mergeCells count="2">
    <mergeCell ref="A1:AC1"/>
    <mergeCell ref="A2:AC2"/>
  </mergeCells>
  <printOptions/>
  <pageMargins left="0.25" right="0.25" top="0.75" bottom="0.75" header="0.5" footer="0.5"/>
  <pageSetup horizontalDpi="600" verticalDpi="600" orientation="landscape" paperSize="5" scale="95" r:id="rId1"/>
  <headerFooter alignWithMargins="0">
    <oddHeader>&amp;CUse of CDBG Funds By States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3" ma:contentTypeDescription="Create a new document." ma:contentTypeScope="" ma:versionID="78592d94a4176b905150227e05eb8ea1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cf1671a920c15b8643f2de9b1f581903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70112-3ED3-4B7E-A03C-42483F1A0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7926C-D629-44B6-9E45-ECF140216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2EC6F-24AF-4AAF-8622-A6B8B906B87A}">
  <ds:schemaRefs>
    <ds:schemaRef ds:uri="fdc81ec3-f4f6-4609-b50f-04d22d16fef5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442bec3-5de2-4848-8046-1525657b99f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 State Disbursements</dc:title>
  <dc:subject/>
  <dc:creator>HUD</dc:creator>
  <cp:keywords/>
  <dc:description/>
  <cp:lastModifiedBy>Laurilliard, Rachael</cp:lastModifiedBy>
  <cp:lastPrinted>2018-10-10T19:34:31Z</cp:lastPrinted>
  <dcterms:created xsi:type="dcterms:W3CDTF">2005-10-19T17:16:58Z</dcterms:created>
  <dcterms:modified xsi:type="dcterms:W3CDTF">2019-10-15T20:49:08Z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50ff80fa-2e4a-4541-b3cb-a0d905b29b76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0x0101002B2DBCC8A5E7ED47A7D5CBE7407F1D48</vt:lpwstr>
  </property>
</Properties>
</file>